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en_skoroszyt" defaultThemeVersion="124226"/>
  <xr:revisionPtr revIDLastSave="0" documentId="13_ncr:1_{1F91E5B3-3A75-4235-9ED4-4E5514D90800}" xr6:coauthVersionLast="47" xr6:coauthVersionMax="47" xr10:uidLastSave="{00000000-0000-0000-0000-000000000000}"/>
  <bookViews>
    <workbookView xWindow="-120" yWindow="-120" windowWidth="29040" windowHeight="17640" tabRatio="666" activeTab="3" xr2:uid="{00000000-000D-0000-FFFF-FFFF00000000}"/>
  </bookViews>
  <sheets>
    <sheet name="Start" sheetId="1" r:id="rId1"/>
    <sheet name="Warunki handlowe" sheetId="7" r:id="rId2"/>
    <sheet name="Europower AGM" sheetId="2" r:id="rId3"/>
    <sheet name="Europower LiFePO4" sheetId="22" r:id="rId4"/>
    <sheet name="Acumax AGM" sheetId="18" r:id="rId5"/>
    <sheet name="Acumax GEL " sheetId="19" r:id="rId6"/>
    <sheet name="Technocell" sheetId="16" r:id="rId7"/>
    <sheet name="Alarmtec" sheetId="23" r:id="rId8"/>
    <sheet name="FGB" sheetId="24" r:id="rId9"/>
    <sheet name="Zbiorczo" sheetId="20" r:id="rId10"/>
    <sheet name="ean" sheetId="21" state="hidden" r:id="rId11"/>
  </sheets>
  <externalReferences>
    <externalReference r:id="rId12"/>
    <externalReference r:id="rId13"/>
  </externalReferences>
  <definedNames>
    <definedName name="CZ" localSheetId="4">#REF!</definedName>
    <definedName name="CZ" localSheetId="5">#REF!</definedName>
    <definedName name="CZ" localSheetId="6">#REF!</definedName>
    <definedName name="CZ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_xlnm.Print_Area" localSheetId="4">'Acumax AGM'!$A$1:$L$90</definedName>
    <definedName name="_xlnm.Print_Area" localSheetId="5">'Acumax GEL '!$A$1:$L$42</definedName>
    <definedName name="_xlnm.Print_Area" localSheetId="7">Alarmtec!$A$1:$L$23</definedName>
    <definedName name="_xlnm.Print_Area" localSheetId="2">'Europower AGM'!$A$1:$L$113</definedName>
    <definedName name="_xlnm.Print_Area" localSheetId="3">'Europower LiFePO4'!$A$1:$K$33</definedName>
    <definedName name="_xlnm.Print_Area" localSheetId="8">FGB!$A$1:$L$19</definedName>
    <definedName name="_xlnm.Print_Area" localSheetId="0">Start!$A$1:$N$40</definedName>
    <definedName name="_xlnm.Print_Area" localSheetId="6">Technocell!$A$1:$L$29</definedName>
    <definedName name="_xlnm.Print_Area" localSheetId="1">'Warunki handlowe'!$A$6:$D$30</definedName>
    <definedName name="_xlnm.Print_Titles" localSheetId="9">Zbiorczo!$1:$1</definedName>
    <definedName name="wsk" localSheetId="4">#REF!</definedName>
    <definedName name="wsk" localSheetId="5">#REF!</definedName>
    <definedName name="wsk" localSheetId="7">[1]akcesoria_accessories1!#REF!</definedName>
    <definedName name="wsk" localSheetId="8">#REF!</definedName>
    <definedName name="wsk" localSheetId="6">#REF!</definedName>
    <definedName name="ws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24" l="1"/>
  <c r="J12" i="24"/>
  <c r="H11" i="24"/>
  <c r="G11" i="24"/>
  <c r="F11" i="24"/>
  <c r="K10" i="24"/>
  <c r="J10" i="24"/>
  <c r="I10" i="24"/>
  <c r="C10" i="24"/>
  <c r="B10" i="24"/>
  <c r="B8" i="24"/>
  <c r="B2" i="24"/>
  <c r="B6" i="1"/>
  <c r="K14" i="23"/>
  <c r="K15" i="23"/>
  <c r="K16" i="23"/>
  <c r="K17" i="23"/>
  <c r="K18" i="23"/>
  <c r="K19" i="23"/>
  <c r="K20" i="23"/>
  <c r="K21" i="23"/>
  <c r="K22" i="23"/>
  <c r="K13" i="23"/>
  <c r="K14" i="16"/>
  <c r="K29" i="16" l="1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9" i="19"/>
  <c r="K18" i="19"/>
  <c r="K17" i="19"/>
  <c r="K16" i="19"/>
  <c r="K15" i="19"/>
  <c r="K14" i="19"/>
  <c r="K13" i="19"/>
  <c r="K72" i="18"/>
  <c r="K71" i="18"/>
  <c r="K70" i="18"/>
  <c r="K69" i="18"/>
  <c r="K68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34" i="18"/>
  <c r="K33" i="18"/>
  <c r="K32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86" i="2"/>
  <c r="K85" i="2"/>
  <c r="K84" i="2"/>
  <c r="K83" i="2"/>
  <c r="K76" i="2"/>
  <c r="K75" i="2"/>
  <c r="K74" i="2"/>
  <c r="K73" i="2"/>
  <c r="K72" i="2"/>
  <c r="K71" i="2"/>
  <c r="K70" i="2"/>
  <c r="K69" i="2"/>
  <c r="K68" i="2"/>
  <c r="K67" i="2"/>
  <c r="K60" i="2"/>
  <c r="K59" i="2"/>
  <c r="K58" i="2"/>
  <c r="K57" i="2"/>
  <c r="K56" i="2"/>
  <c r="K55" i="2"/>
  <c r="K54" i="2"/>
  <c r="K53" i="2"/>
  <c r="K52" i="2"/>
  <c r="K51" i="2"/>
  <c r="K50" i="2"/>
  <c r="K49" i="2"/>
  <c r="K41" i="2"/>
  <c r="K40" i="2"/>
  <c r="K39" i="2"/>
  <c r="K38" i="2"/>
  <c r="K37" i="2"/>
  <c r="K36" i="2"/>
  <c r="K35" i="2"/>
  <c r="K34" i="2"/>
  <c r="K33" i="2"/>
  <c r="K32" i="2"/>
  <c r="K25" i="2"/>
  <c r="K24" i="2"/>
  <c r="K23" i="2"/>
  <c r="K22" i="2"/>
  <c r="K21" i="2"/>
  <c r="K20" i="2"/>
  <c r="K19" i="2"/>
  <c r="K18" i="2"/>
  <c r="K17" i="2"/>
  <c r="K16" i="2"/>
  <c r="K15" i="2"/>
  <c r="K14" i="2"/>
  <c r="B1" i="2"/>
  <c r="B13" i="1"/>
  <c r="C3" i="20" l="1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74" i="20"/>
  <c r="C75" i="20"/>
  <c r="C76" i="20"/>
  <c r="C77" i="20"/>
  <c r="C78" i="20"/>
  <c r="C79" i="20"/>
  <c r="C80" i="20"/>
  <c r="C81" i="20"/>
  <c r="C82" i="20"/>
  <c r="C83" i="20"/>
  <c r="C84" i="20"/>
  <c r="C85" i="20"/>
  <c r="C86" i="20"/>
  <c r="C87" i="20"/>
  <c r="C88" i="20"/>
  <c r="C89" i="20"/>
  <c r="C90" i="20"/>
  <c r="C91" i="20"/>
  <c r="C92" i="20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107" i="20"/>
  <c r="C108" i="20"/>
  <c r="C109" i="20"/>
  <c r="C110" i="20"/>
  <c r="C111" i="20"/>
  <c r="C112" i="20"/>
  <c r="C113" i="20"/>
  <c r="C114" i="20"/>
  <c r="C115" i="20"/>
  <c r="C116" i="20"/>
  <c r="C117" i="20"/>
  <c r="C118" i="20"/>
  <c r="C119" i="20"/>
  <c r="C120" i="20"/>
  <c r="C121" i="20"/>
  <c r="C122" i="20"/>
  <c r="C123" i="20"/>
  <c r="C124" i="20"/>
  <c r="C125" i="20"/>
  <c r="C126" i="20"/>
  <c r="C127" i="20"/>
  <c r="C128" i="20"/>
  <c r="C129" i="20"/>
  <c r="C130" i="20"/>
  <c r="C2" i="20"/>
  <c r="K93" i="2" l="1"/>
  <c r="J93" i="2"/>
  <c r="H92" i="2"/>
  <c r="G92" i="2"/>
  <c r="F92" i="2"/>
  <c r="K91" i="2"/>
  <c r="J91" i="2"/>
  <c r="I91" i="2"/>
  <c r="C91" i="2"/>
  <c r="B91" i="2"/>
  <c r="B90" i="2"/>
  <c r="B89" i="2"/>
  <c r="K82" i="2"/>
  <c r="J82" i="2"/>
  <c r="H81" i="2"/>
  <c r="G81" i="2"/>
  <c r="F81" i="2"/>
  <c r="K80" i="2"/>
  <c r="J80" i="2"/>
  <c r="I80" i="2"/>
  <c r="C80" i="2"/>
  <c r="B80" i="2"/>
  <c r="B78" i="2"/>
  <c r="B9" i="2"/>
  <c r="B62" i="2"/>
  <c r="B12" i="1"/>
  <c r="K103" i="2"/>
  <c r="J103" i="2"/>
  <c r="H102" i="2"/>
  <c r="G102" i="2"/>
  <c r="F102" i="2"/>
  <c r="K101" i="2"/>
  <c r="J101" i="2"/>
  <c r="I101" i="2"/>
  <c r="C101" i="2"/>
  <c r="B101" i="2"/>
  <c r="K66" i="2"/>
  <c r="J66" i="2"/>
  <c r="H65" i="2"/>
  <c r="G65" i="2"/>
  <c r="F65" i="2"/>
  <c r="K64" i="2"/>
  <c r="J64" i="2"/>
  <c r="I64" i="2"/>
  <c r="C64" i="2"/>
  <c r="B64" i="2"/>
  <c r="K48" i="2"/>
  <c r="J48" i="2"/>
  <c r="H47" i="2"/>
  <c r="G47" i="2"/>
  <c r="F47" i="2"/>
  <c r="K46" i="2"/>
  <c r="J46" i="2"/>
  <c r="I46" i="2"/>
  <c r="C46" i="2"/>
  <c r="B46" i="2"/>
  <c r="K31" i="2"/>
  <c r="J31" i="2"/>
  <c r="H30" i="2"/>
  <c r="G30" i="2"/>
  <c r="F30" i="2"/>
  <c r="K29" i="2"/>
  <c r="J29" i="2"/>
  <c r="I29" i="2"/>
  <c r="C29" i="2"/>
  <c r="B29" i="2"/>
  <c r="J13" i="2"/>
  <c r="H12" i="2"/>
  <c r="G12" i="2"/>
  <c r="F12" i="2"/>
  <c r="J11" i="2"/>
  <c r="I11" i="2"/>
  <c r="C11" i="2"/>
  <c r="B11" i="2"/>
  <c r="K11" i="2"/>
  <c r="K13" i="2"/>
  <c r="B99" i="2"/>
  <c r="B44" i="2"/>
  <c r="B27" i="2"/>
  <c r="B14" i="1"/>
  <c r="B11" i="1"/>
  <c r="B9" i="1"/>
  <c r="B3" i="1"/>
</calcChain>
</file>

<file path=xl/sharedStrings.xml><?xml version="1.0" encoding="utf-8"?>
<sst xmlns="http://schemas.openxmlformats.org/spreadsheetml/2006/main" count="2482" uniqueCount="1913">
  <si>
    <t>Un</t>
  </si>
  <si>
    <t>H</t>
  </si>
  <si>
    <t>L</t>
  </si>
  <si>
    <t>W</t>
  </si>
  <si>
    <t>[V]</t>
  </si>
  <si>
    <t>[Ah]</t>
  </si>
  <si>
    <t>[mm]</t>
  </si>
  <si>
    <t>[kg]</t>
  </si>
  <si>
    <t>EPS 200-12</t>
  </si>
  <si>
    <t>a.</t>
  </si>
  <si>
    <t xml:space="preserve">a. </t>
  </si>
  <si>
    <t xml:space="preserve">b. </t>
  </si>
  <si>
    <t>Zawarte w cenniku ceny akumulatorów są cenami EXW magazyn EMU w Gdańsku lub w Warszawie.</t>
  </si>
  <si>
    <t xml:space="preserve">c. </t>
  </si>
  <si>
    <t>Dla zamówień o wartości minimum 1.000,00 PLN netto, zawarte w cenniku ceny są cenami loco magazyn klienta.</t>
  </si>
  <si>
    <t>Oferowany towar jest fabrycznie nowy, wysokiej jakości, zgodny z obowiązującymi normami i wymaganiami technicznymi.</t>
  </si>
  <si>
    <t>Czas realizacji zamówienia wynosi 1-2 dni robocze w przypadku dostępności zamówionych akumulatorów w magazynie EMU.</t>
  </si>
  <si>
    <t>Wszelkie zastrzeżenia dotyczące dostawy (tj.: uszkodzenia mechaniczne czy braki ilościowe) należy spisać w obecności kuriera, przed podpisaniem listu przewozowego.</t>
  </si>
  <si>
    <t>Dotychczasowe warunki płatności oraz wysokość limitu kupieckiego, pozostają bez zmian.</t>
  </si>
  <si>
    <t>1.      Dane oferenta.</t>
  </si>
  <si>
    <t>2.      Przedmiot oferty.</t>
  </si>
  <si>
    <t>3.      Ceny.</t>
  </si>
  <si>
    <t>4.      Specyfikacja techniczna.</t>
  </si>
  <si>
    <t>5.      Warunki dostawy.</t>
  </si>
  <si>
    <t>6.      Warunki płatności.</t>
  </si>
  <si>
    <t>7.      Gwarancje.</t>
  </si>
  <si>
    <t>8.      Termin ważności oferty.</t>
  </si>
  <si>
    <t>EPS 28-12W</t>
  </si>
  <si>
    <r>
      <t>C</t>
    </r>
    <r>
      <rPr>
        <b/>
        <vertAlign val="subscript"/>
        <sz val="10"/>
        <color indexed="63"/>
        <rFont val="Calibri"/>
        <family val="2"/>
        <charset val="238"/>
      </rPr>
      <t>20</t>
    </r>
  </si>
  <si>
    <t>EXL 200</t>
  </si>
  <si>
    <t>EXL 300</t>
  </si>
  <si>
    <t>EXL 400</t>
  </si>
  <si>
    <t>EXL 500</t>
  </si>
  <si>
    <t>EXL 600</t>
  </si>
  <si>
    <t>EXL 800</t>
  </si>
  <si>
    <t>EXL 1000</t>
  </si>
  <si>
    <t>EXL 1500</t>
  </si>
  <si>
    <t>EXL 2000</t>
  </si>
  <si>
    <t>EXL 3000</t>
  </si>
  <si>
    <t>AFT 55-12</t>
  </si>
  <si>
    <t>AFT 75-12</t>
  </si>
  <si>
    <t>AFT 100-12</t>
  </si>
  <si>
    <t>AFT 125-12</t>
  </si>
  <si>
    <t>AFT 150-12</t>
  </si>
  <si>
    <t>AXL-100</t>
  </si>
  <si>
    <t>AXL-200</t>
  </si>
  <si>
    <t>AXL-300</t>
  </si>
  <si>
    <t>AXL-400</t>
  </si>
  <si>
    <t>AXL-500</t>
  </si>
  <si>
    <t>AXL-600</t>
  </si>
  <si>
    <t>AXL-800</t>
  </si>
  <si>
    <t>AXL-1000</t>
  </si>
  <si>
    <t>AXL-1600</t>
  </si>
  <si>
    <t>AXL-2000</t>
  </si>
  <si>
    <t>AXL-3000</t>
  </si>
  <si>
    <t>AM 1,3-6</t>
  </si>
  <si>
    <t>AM 3,4-6</t>
  </si>
  <si>
    <t>AM 4,5-6</t>
  </si>
  <si>
    <t>AM 7,2-6</t>
  </si>
  <si>
    <t>AM 12-6</t>
  </si>
  <si>
    <t>AM 0,8-12</t>
  </si>
  <si>
    <t>AM 3,4-12</t>
  </si>
  <si>
    <t>AM 5-12</t>
  </si>
  <si>
    <t>AM 7-12</t>
  </si>
  <si>
    <t>AM 12-12</t>
  </si>
  <si>
    <t>AV 15-12</t>
  </si>
  <si>
    <t>AV 22-12</t>
  </si>
  <si>
    <t>AML 26-12</t>
  </si>
  <si>
    <t>AML 28-12</t>
  </si>
  <si>
    <t>AML 35-12</t>
  </si>
  <si>
    <t>AML 40-12</t>
  </si>
  <si>
    <t>AML 55-12</t>
  </si>
  <si>
    <t>AML 65-12</t>
  </si>
  <si>
    <t>AML 80-12</t>
  </si>
  <si>
    <t>AML 100-12</t>
  </si>
  <si>
    <t>AML 120-12</t>
  </si>
  <si>
    <t>AML 160-12</t>
  </si>
  <si>
    <t>AML 200-12</t>
  </si>
  <si>
    <t>EP 1,2-6</t>
  </si>
  <si>
    <t>EP 3-6</t>
  </si>
  <si>
    <t>EP 4,5-6</t>
  </si>
  <si>
    <t>EP 7-6</t>
  </si>
  <si>
    <t>EP 12-6</t>
  </si>
  <si>
    <t>EP 1,2-12</t>
  </si>
  <si>
    <t>EP 2,3-12</t>
  </si>
  <si>
    <t>EP 3,6-12</t>
  </si>
  <si>
    <t>EP 5-12</t>
  </si>
  <si>
    <t>EP 7,2-12</t>
  </si>
  <si>
    <t>EP 12-12</t>
  </si>
  <si>
    <t>EP 17-12</t>
  </si>
  <si>
    <t>EV 9-12</t>
  </si>
  <si>
    <t>EV 15-12</t>
  </si>
  <si>
    <t>EV 22-12</t>
  </si>
  <si>
    <t>EV 33-12</t>
  </si>
  <si>
    <t>EV 50-12</t>
  </si>
  <si>
    <t>EV 75-12</t>
  </si>
  <si>
    <t>EPS 26-12</t>
  </si>
  <si>
    <t>EPS 33-12</t>
  </si>
  <si>
    <t>EPS 42-12</t>
  </si>
  <si>
    <t>EPS 65-12</t>
  </si>
  <si>
    <t>EPS 90-12</t>
  </si>
  <si>
    <t>EPS 100-12</t>
  </si>
  <si>
    <t>EPS 120-12</t>
  </si>
  <si>
    <t>EPS 160-12</t>
  </si>
  <si>
    <t>EPS 230-12</t>
  </si>
  <si>
    <t>EPL 7,2-12</t>
  </si>
  <si>
    <t>EPL 12-12</t>
  </si>
  <si>
    <t>EPL 17-12</t>
  </si>
  <si>
    <t>EPL 28-12</t>
  </si>
  <si>
    <t>EPL 42-12</t>
  </si>
  <si>
    <t>EPL 65-12</t>
  </si>
  <si>
    <t>EPL 85-12</t>
  </si>
  <si>
    <t>EPL 110-12</t>
  </si>
  <si>
    <t>EPL 150-12</t>
  </si>
  <si>
    <t>EPL 210-12</t>
  </si>
  <si>
    <t>UPS 12-55</t>
  </si>
  <si>
    <t>UPS 12-80</t>
  </si>
  <si>
    <t>UPS 12-90</t>
  </si>
  <si>
    <t>UPS 12-110</t>
  </si>
  <si>
    <t>BP 1,2-12</t>
  </si>
  <si>
    <t>BP 5-12</t>
  </si>
  <si>
    <t>BP 7-12</t>
  </si>
  <si>
    <t>BP 12-12</t>
  </si>
  <si>
    <t>BP 18-12</t>
  </si>
  <si>
    <t>BP 26-12</t>
  </si>
  <si>
    <t>BP 40-12</t>
  </si>
  <si>
    <t>BP 65-12</t>
  </si>
  <si>
    <t>EPL 155-12FT</t>
  </si>
  <si>
    <t>EPL 125-12FT</t>
  </si>
  <si>
    <t>EPL 110-12FT</t>
  </si>
  <si>
    <t>EPL 100-12FT</t>
  </si>
  <si>
    <t>EMU Sp. z o.o. Sp. k.; ul. Twarda 12; 80-871 Gdańsk</t>
  </si>
  <si>
    <t>Szczegółowe dane techniczne akumulatorów są dostępne na stronie internetowej www.emu.com.pl oraz w dziale handlowym EMU Sp. z o.o. Sp. k.</t>
  </si>
  <si>
    <t>Szczegółowe warunki gwarancji są dostępne na stronie internetowej www.emu.com.pl oraz w dziale handlowym EMU Sp. z o.o. Sp. k.</t>
  </si>
  <si>
    <t>17/SO/18/3/2</t>
  </si>
  <si>
    <t>17/SZ/18/3/2</t>
  </si>
  <si>
    <t>17/SO/24/3/2</t>
  </si>
  <si>
    <t>17/SZ/24/3/2</t>
  </si>
  <si>
    <t>17/SO/24/4/2</t>
  </si>
  <si>
    <t>17/SZ/24/4/2</t>
  </si>
  <si>
    <t>17/SO/30/3/2</t>
  </si>
  <si>
    <t>17/SZ/30/3/2</t>
  </si>
  <si>
    <t>17/SO/32/4/2</t>
  </si>
  <si>
    <t>17/SZ/32/4/2</t>
  </si>
  <si>
    <t>17/SO/36/3/2</t>
  </si>
  <si>
    <t>17/SZ/36/3/2</t>
  </si>
  <si>
    <t>17/SO/40/4/2</t>
  </si>
  <si>
    <t>17/SZ/40/4/2</t>
  </si>
  <si>
    <t>17/SO/48/3/2</t>
  </si>
  <si>
    <t>17/SZ/48/3/2</t>
  </si>
  <si>
    <t>17/SO/48/4/2</t>
  </si>
  <si>
    <t>17/SZ/48/4/2</t>
  </si>
  <si>
    <t>17/SO/64/4/2</t>
  </si>
  <si>
    <t>17/SZ/64/4/2</t>
  </si>
  <si>
    <t>26/SO/18/3/2</t>
  </si>
  <si>
    <t>26/SZ/18/3/2</t>
  </si>
  <si>
    <t>26/SO/24/3/2</t>
  </si>
  <si>
    <t>26/SZ/24/3/2</t>
  </si>
  <si>
    <t>26/SO/24/4/2</t>
  </si>
  <si>
    <t>26/SZ/24/4/2</t>
  </si>
  <si>
    <t>26/SO/30/3/2</t>
  </si>
  <si>
    <t>26/SZ/30/3/2</t>
  </si>
  <si>
    <t>26/SO/32/4/2</t>
  </si>
  <si>
    <t>26/SZ/32/4/2</t>
  </si>
  <si>
    <t>26/SO/36/3/2</t>
  </si>
  <si>
    <t>26/SZ/36/3/2</t>
  </si>
  <si>
    <t>26/SO/40/4/2</t>
  </si>
  <si>
    <t>26/SZ/40/4/2</t>
  </si>
  <si>
    <t>26/SO/48/3/2</t>
  </si>
  <si>
    <t>26/SZ/48/3/2</t>
  </si>
  <si>
    <t>26/SO/48/4/2</t>
  </si>
  <si>
    <t>26/SZ/48/4/2</t>
  </si>
  <si>
    <t>26/SO/64/4/2</t>
  </si>
  <si>
    <t>26/SZ/64/4/2</t>
  </si>
  <si>
    <t>28/SO/18/3/2</t>
  </si>
  <si>
    <t>28/SZ/18/3/2</t>
  </si>
  <si>
    <t>28/SO/24/3/2</t>
  </si>
  <si>
    <t>28/SZ/24/3/2</t>
  </si>
  <si>
    <t>28/SO/24/4/2</t>
  </si>
  <si>
    <t>28/SZ/24/4/2</t>
  </si>
  <si>
    <t>28/SO/30/3/2</t>
  </si>
  <si>
    <t>28/SZ/30/3/2</t>
  </si>
  <si>
    <t>28/SO/32/4/2</t>
  </si>
  <si>
    <t>28/SZ/32/4/2</t>
  </si>
  <si>
    <t>28/SO/36/3/2</t>
  </si>
  <si>
    <t>28/SZ/36/3/2</t>
  </si>
  <si>
    <t>28/SO/40/4/2</t>
  </si>
  <si>
    <t>28/SZ/40/4/2</t>
  </si>
  <si>
    <t>28/SO/48/3/2</t>
  </si>
  <si>
    <t>28/SZ/48/3/2</t>
  </si>
  <si>
    <t>28/SO/48/4/2</t>
  </si>
  <si>
    <t>28/SZ/48/4/2</t>
  </si>
  <si>
    <t>28/SO/64/4/2</t>
  </si>
  <si>
    <t>28/SZ/64/4/2</t>
  </si>
  <si>
    <t>33/SO/18/3/2</t>
  </si>
  <si>
    <t>33/SZ/18/3/2</t>
  </si>
  <si>
    <t>33/SO/24/3/2</t>
  </si>
  <si>
    <t>33/SZ/24/3/2</t>
  </si>
  <si>
    <t>33/SO/24/4/2</t>
  </si>
  <si>
    <t>33/SZ/24/4/2</t>
  </si>
  <si>
    <t>33/SO/30/3/2</t>
  </si>
  <si>
    <t>33/SZ/30/3/2</t>
  </si>
  <si>
    <t>33/SO/32/4/2</t>
  </si>
  <si>
    <t>33/SZ/32/4/2</t>
  </si>
  <si>
    <t>33/SO/36/3/2</t>
  </si>
  <si>
    <t>33/SZ/36/3/2</t>
  </si>
  <si>
    <t>33/SO/40/4/2</t>
  </si>
  <si>
    <t>33/SZ/40/4/2</t>
  </si>
  <si>
    <t>33/SO/48/3/2</t>
  </si>
  <si>
    <t>33/SZ/48/3/2</t>
  </si>
  <si>
    <t>33/SO/48/4/2</t>
  </si>
  <si>
    <t>33/SZ/48/4/2</t>
  </si>
  <si>
    <t>33/SO/64/4/2</t>
  </si>
  <si>
    <t>33/SZ/64/4/2</t>
  </si>
  <si>
    <t>40/SO/18/3/2</t>
  </si>
  <si>
    <t>40/SZ/18/3/2</t>
  </si>
  <si>
    <t>40/SO/24/3/2</t>
  </si>
  <si>
    <t>40/SZ/24/3/2</t>
  </si>
  <si>
    <t>40/SO/24/4/2</t>
  </si>
  <si>
    <t>40/SZ/24/4/2</t>
  </si>
  <si>
    <t>40/SO/30/3/2</t>
  </si>
  <si>
    <t>40/SZ/30/3/2</t>
  </si>
  <si>
    <t>40/SO/32/4/2</t>
  </si>
  <si>
    <t>40/SZ/32/4/2</t>
  </si>
  <si>
    <t>40/SO/36/3/2</t>
  </si>
  <si>
    <t>40/SZ/36/3/2</t>
  </si>
  <si>
    <t>40/SO/40/4/2</t>
  </si>
  <si>
    <t>40/SZ/40/4/2</t>
  </si>
  <si>
    <t>40/SO/48/3/2</t>
  </si>
  <si>
    <t>40/SZ/48/3/2</t>
  </si>
  <si>
    <t>40/SO/48/4/2</t>
  </si>
  <si>
    <t>40/SZ/48/4/2</t>
  </si>
  <si>
    <t>40/SO/64/4/2</t>
  </si>
  <si>
    <t>40/SZ/64/4/2</t>
  </si>
  <si>
    <t>55/SO/18/3/2</t>
  </si>
  <si>
    <t>55/SZ/18/3/2</t>
  </si>
  <si>
    <t>55/SO/24/3/2</t>
  </si>
  <si>
    <t>55/SZ/24/3/2</t>
  </si>
  <si>
    <t>55/SO/24/4/2</t>
  </si>
  <si>
    <t>55/SZ/24/4/2</t>
  </si>
  <si>
    <t>55/SO/30/3/2</t>
  </si>
  <si>
    <t>55/SZ/30/3/2</t>
  </si>
  <si>
    <t>55/SO/32/4/2</t>
  </si>
  <si>
    <t>55/SZ/32/4/2</t>
  </si>
  <si>
    <t>55/SO/36/3/2</t>
  </si>
  <si>
    <t>55/SZ/36/3/2</t>
  </si>
  <si>
    <t>55/SO/40/4/2</t>
  </si>
  <si>
    <t>55/SZ/40/4/2</t>
  </si>
  <si>
    <t>55/SO/48/3/2</t>
  </si>
  <si>
    <t>55/SZ/48/3/2</t>
  </si>
  <si>
    <t>55/SO/48/4/2</t>
  </si>
  <si>
    <t>55/SZ/48/4/2</t>
  </si>
  <si>
    <t>55/SO/64/4/2</t>
  </si>
  <si>
    <t>55/SZ/64/4/2</t>
  </si>
  <si>
    <t>65/SO/18/3/2</t>
  </si>
  <si>
    <t>65/SZ/18/3/2</t>
  </si>
  <si>
    <t>65/SO/24/3/2</t>
  </si>
  <si>
    <t>65/SZ/24/3/2</t>
  </si>
  <si>
    <t>65/SO/24/4/2</t>
  </si>
  <si>
    <t>65/SZ/24/4/2</t>
  </si>
  <si>
    <t>65/SO/30/3/2</t>
  </si>
  <si>
    <t>65/SZ/30/3/2</t>
  </si>
  <si>
    <t>65/SO/32/4/2</t>
  </si>
  <si>
    <t>65/SZ/32/4/2</t>
  </si>
  <si>
    <t>65/SO/36/3/2</t>
  </si>
  <si>
    <t>65/SZ/36/3/2</t>
  </si>
  <si>
    <t>65/SO/40/4/2</t>
  </si>
  <si>
    <t>65/SZ/40/4/2</t>
  </si>
  <si>
    <t>65/SO/48/3/2</t>
  </si>
  <si>
    <t>65/SZ/48/3/2</t>
  </si>
  <si>
    <t>65/SO/48/4/2</t>
  </si>
  <si>
    <t>65/SZ/48/4/2</t>
  </si>
  <si>
    <t>65/SO/64/4/2</t>
  </si>
  <si>
    <t>65/SZ/64/4/2</t>
  </si>
  <si>
    <t>80/SO/18/3/2</t>
  </si>
  <si>
    <t>80/SZ/18/3/2</t>
  </si>
  <si>
    <t>80/SO/24/3/2</t>
  </si>
  <si>
    <t>80/SZ/24/3/2</t>
  </si>
  <si>
    <t>80/SO/24/4/2</t>
  </si>
  <si>
    <t>80/SZ/24/4/2</t>
  </si>
  <si>
    <t>80/SO/30/3/2</t>
  </si>
  <si>
    <t>80/SZ/30/3/2</t>
  </si>
  <si>
    <t>80/SO/32/4/2</t>
  </si>
  <si>
    <t>80/SZ/32/4/2</t>
  </si>
  <si>
    <t>80/SO/36/3/2</t>
  </si>
  <si>
    <t>80/SZ/36/3/2</t>
  </si>
  <si>
    <t>80/SO/40/4/2</t>
  </si>
  <si>
    <t>80/SZ/40/4/2</t>
  </si>
  <si>
    <t>80/SO/48/3/2</t>
  </si>
  <si>
    <t>80/SZ/48/3/2</t>
  </si>
  <si>
    <t>80/SO/48/4/2</t>
  </si>
  <si>
    <t>80/SZ/48/4/2</t>
  </si>
  <si>
    <t>80/SO/64/4/2</t>
  </si>
  <si>
    <t>80/SZ/64/4/2</t>
  </si>
  <si>
    <t>100/SO/18/3/2</t>
  </si>
  <si>
    <t>100/SZ/18/3/2</t>
  </si>
  <si>
    <t>100/SO/24/3/2</t>
  </si>
  <si>
    <t>100/SZ/24/3/2</t>
  </si>
  <si>
    <t>100/SO/24/4/2</t>
  </si>
  <si>
    <t>100/SZ/24/4/2</t>
  </si>
  <si>
    <t>100/SO/30/3/2</t>
  </si>
  <si>
    <t>100/SZ/30/3/2</t>
  </si>
  <si>
    <t>100/SO/32/4/2</t>
  </si>
  <si>
    <t>100/SZ/32/4/2</t>
  </si>
  <si>
    <t>100/SO/36/3/2</t>
  </si>
  <si>
    <t>100/SZ/36/3/2</t>
  </si>
  <si>
    <t>100/SO/40/4/2</t>
  </si>
  <si>
    <t>100/SZ/40/4/2</t>
  </si>
  <si>
    <t>100/SO/48/3/2</t>
  </si>
  <si>
    <t>100/SZ/48/3/2</t>
  </si>
  <si>
    <t>100/SO/48/4/2</t>
  </si>
  <si>
    <t>100/SZ/48/4/2</t>
  </si>
  <si>
    <t>100/SO/64/4/2</t>
  </si>
  <si>
    <t>100/SZ/64/4/2</t>
  </si>
  <si>
    <t>120/SO/18/3/2</t>
  </si>
  <si>
    <t>120/SZ/18/3/2</t>
  </si>
  <si>
    <t>120/SO/24/3/2</t>
  </si>
  <si>
    <t>120/SZ/24/3/2</t>
  </si>
  <si>
    <t>120/SO/24/4/2</t>
  </si>
  <si>
    <t>120/SZ/24/4/2</t>
  </si>
  <si>
    <t>120/SO/30/3/2</t>
  </si>
  <si>
    <t>120/SZ/30/3/2</t>
  </si>
  <si>
    <t>120/SO/32/4/2</t>
  </si>
  <si>
    <t>120/SZ/32/4/2</t>
  </si>
  <si>
    <t>120/SO/36/3/2</t>
  </si>
  <si>
    <t>120/SZ/36/3/2</t>
  </si>
  <si>
    <t>120/SO/40/4/2</t>
  </si>
  <si>
    <t>120/SZ/40/4/2</t>
  </si>
  <si>
    <t>120/SO/48/3/2</t>
  </si>
  <si>
    <t>120/SZ/48/3/2</t>
  </si>
  <si>
    <t>120/SO/48/4/2</t>
  </si>
  <si>
    <t>120/SZ/48/4/2</t>
  </si>
  <si>
    <t>120/SO/64/4/2</t>
  </si>
  <si>
    <t>120/SZ/64/4/2</t>
  </si>
  <si>
    <t>160/SO/18/3/2</t>
  </si>
  <si>
    <t>160/SZ/18/3/2</t>
  </si>
  <si>
    <t>160/SO/24/3/2</t>
  </si>
  <si>
    <t>160/SZ/24/3/2</t>
  </si>
  <si>
    <t>160/SO/24/4/2</t>
  </si>
  <si>
    <t>160/SZ/24/4/2</t>
  </si>
  <si>
    <t>160/SO/30/3/2</t>
  </si>
  <si>
    <t>160/SZ/30/3/2</t>
  </si>
  <si>
    <t>160/SO/32/4/2</t>
  </si>
  <si>
    <t>160/SZ/32/4/2</t>
  </si>
  <si>
    <t>160/SO/36/3/2</t>
  </si>
  <si>
    <t>160/SZ/36/3/2</t>
  </si>
  <si>
    <t>160/SO/40/4/2</t>
  </si>
  <si>
    <t>160/SZ/40/4/2</t>
  </si>
  <si>
    <t>160/SO/48/3/2</t>
  </si>
  <si>
    <t>160/SZ/48/3/2</t>
  </si>
  <si>
    <t>160/SO/48/4/2</t>
  </si>
  <si>
    <t>160/SZ/48/4/2</t>
  </si>
  <si>
    <t>160/SO/64/4/2</t>
  </si>
  <si>
    <t>160/SZ/64/4/2</t>
  </si>
  <si>
    <t>200/SO/18/3/2</t>
  </si>
  <si>
    <t>200/SZ/18/3/2</t>
  </si>
  <si>
    <t>200/SO/24/3/2</t>
  </si>
  <si>
    <t>200/SZ/24/3/2</t>
  </si>
  <si>
    <t>200/SO/24/4/2</t>
  </si>
  <si>
    <t>200/SZ/24/4/2</t>
  </si>
  <si>
    <t>200/SO/30/3/2</t>
  </si>
  <si>
    <t>200/SZ/30/3/2</t>
  </si>
  <si>
    <t>200/SO/32/4/2</t>
  </si>
  <si>
    <t>200/SZ/32/4/2</t>
  </si>
  <si>
    <t>200/SO/36/3/2</t>
  </si>
  <si>
    <t>200/SZ/36/3/2</t>
  </si>
  <si>
    <t>200/SO/40/4/2</t>
  </si>
  <si>
    <t>200/SZ/40/4/2</t>
  </si>
  <si>
    <t>200/SO/48/3/2</t>
  </si>
  <si>
    <t>200/SZ/48/3/2</t>
  </si>
  <si>
    <t>200/SO/48/4/2</t>
  </si>
  <si>
    <t>200/SZ/48/4/2</t>
  </si>
  <si>
    <t>200/SO/64/4/2</t>
  </si>
  <si>
    <t>200/SZ/64/4/2</t>
  </si>
  <si>
    <t>230/SO/18/3/2</t>
  </si>
  <si>
    <t>230/SZ/18/3/2</t>
  </si>
  <si>
    <t>230/SO/24/3/2</t>
  </si>
  <si>
    <t>230/SZ/24/3/2</t>
  </si>
  <si>
    <t>230/SO/24/4/2</t>
  </si>
  <si>
    <t>230/SZ/24/4/2</t>
  </si>
  <si>
    <t>230/SO/30/3/2</t>
  </si>
  <si>
    <t>230/SZ/30/3/2</t>
  </si>
  <si>
    <t>230/SO/32/4/2</t>
  </si>
  <si>
    <t>230/SZ/32/4/2</t>
  </si>
  <si>
    <t>230/SO/36/3/2</t>
  </si>
  <si>
    <t>230/SZ/36/3/2</t>
  </si>
  <si>
    <t>230/SO/40/4/2</t>
  </si>
  <si>
    <t>230/SZ/40/4/2</t>
  </si>
  <si>
    <t>230/SO/48/3/2</t>
  </si>
  <si>
    <t>230/SZ/48/3/2</t>
  </si>
  <si>
    <t>230/SO/48/4/2</t>
  </si>
  <si>
    <t>230/SZ/48/4/2</t>
  </si>
  <si>
    <t>230/SO/64/4/2</t>
  </si>
  <si>
    <t>230/SZ/64/4/2</t>
  </si>
  <si>
    <t>AMG 31-12</t>
  </si>
  <si>
    <t>AMG 38-12</t>
  </si>
  <si>
    <t>AMG 50-12</t>
  </si>
  <si>
    <t>AMG 70-12</t>
  </si>
  <si>
    <t>AMG 100-12</t>
  </si>
  <si>
    <t>AMG 200-12</t>
  </si>
  <si>
    <t>AML 12-12</t>
  </si>
  <si>
    <t>AML 18-12</t>
  </si>
  <si>
    <t>Dostawa akumulatorów wykonanych w technologii AGM i żelowej.</t>
  </si>
  <si>
    <t>*</t>
  </si>
  <si>
    <t>PL</t>
  </si>
  <si>
    <t>Język/Language:</t>
  </si>
  <si>
    <t>EN</t>
  </si>
  <si>
    <t>[PLN]</t>
  </si>
  <si>
    <r>
      <t>C</t>
    </r>
    <r>
      <rPr>
        <b/>
        <vertAlign val="subscript"/>
        <sz val="10"/>
        <color indexed="63"/>
        <rFont val="Calibri"/>
        <family val="2"/>
        <charset val="238"/>
      </rPr>
      <t>10</t>
    </r>
  </si>
  <si>
    <t>AM 2,1-12</t>
  </si>
  <si>
    <t>AM 18-12</t>
  </si>
  <si>
    <t>EV 10-12</t>
  </si>
  <si>
    <t xml:space="preserve">EV 6-12 - C10 =5,5 [Ah], EV 7-12 - C10 =5,8 [Ah], EV 9-12 - C10 =8 [Ah], EV10-12 - C10=8,8 [Ah], EV 15-12 - C10 =13 [Ah], EV 22-12 - C10 =20 [Ah], EV 33-12 - C10 =31 [Ah], EV 50-12 - C10=48 [Ah], EV 75-12 - C10 =73 [Ah].
*EVL9-12 - C10=8 [Ah], żywotność 10-12 lat
</t>
  </si>
  <si>
    <t>AML 110-12</t>
  </si>
  <si>
    <t>AM 1,3-12</t>
  </si>
  <si>
    <t>AML 50-12</t>
  </si>
  <si>
    <t>AML 250-12</t>
  </si>
  <si>
    <t>AMG 150-12</t>
  </si>
  <si>
    <t>90/SO/18/3/2</t>
  </si>
  <si>
    <t>90/SZ/18/3/2</t>
  </si>
  <si>
    <t>90/SO/24/3/2</t>
  </si>
  <si>
    <t>90/SZ/24/3/2</t>
  </si>
  <si>
    <t>90/SO/24/4/2</t>
  </si>
  <si>
    <t>90/SZ/24/4/2</t>
  </si>
  <si>
    <t>90/SO/30/3/2</t>
  </si>
  <si>
    <t>90/SZ/30/3/2</t>
  </si>
  <si>
    <t>90/SO/32/4/2</t>
  </si>
  <si>
    <t>90/SZ/32/4/2</t>
  </si>
  <si>
    <t>90/SO/36/3/2</t>
  </si>
  <si>
    <t>90/SZ/36/3/2</t>
  </si>
  <si>
    <t>90/SO/40/4/2</t>
  </si>
  <si>
    <t>90/SZ/40/4/2</t>
  </si>
  <si>
    <t>90/SO/48/3/2</t>
  </si>
  <si>
    <t>90/SZ/48/3/2</t>
  </si>
  <si>
    <t>90/SO/48/4/2</t>
  </si>
  <si>
    <t>90/SZ/48/4/2</t>
  </si>
  <si>
    <t>90/SO/64/4/2</t>
  </si>
  <si>
    <t>90/SZ/64/4/2</t>
  </si>
  <si>
    <t>4OPzV200</t>
  </si>
  <si>
    <t>5OPzV250</t>
  </si>
  <si>
    <t>6OPzV300</t>
  </si>
  <si>
    <t>5OPzV350</t>
  </si>
  <si>
    <t>6OPzV420</t>
  </si>
  <si>
    <t>7OPzV490</t>
  </si>
  <si>
    <t>6OPzV600</t>
  </si>
  <si>
    <t>8OPzV800</t>
  </si>
  <si>
    <t>10OPzV1000</t>
  </si>
  <si>
    <t>12OPzV1200</t>
  </si>
  <si>
    <t>12OPzV1500</t>
  </si>
  <si>
    <t>16OPzV2000</t>
  </si>
  <si>
    <t>20OPzV2500</t>
  </si>
  <si>
    <t>24OPzV3000</t>
  </si>
  <si>
    <t>wysokość</t>
  </si>
  <si>
    <t>długość</t>
  </si>
  <si>
    <t>głębokość</t>
  </si>
  <si>
    <t>Cena</t>
  </si>
  <si>
    <t>Akumulatory bezobsługowe, kwasowo-ołowiowe, wykonane w technologii AGM</t>
  </si>
  <si>
    <t>Seria TCL o żywotności projektowanej 10-12 lat wg EUROBAT</t>
  </si>
  <si>
    <t>L.p.</t>
  </si>
  <si>
    <t>Typ</t>
  </si>
  <si>
    <t>Waga jednostkowa</t>
  </si>
  <si>
    <t>Ilość w opakowaniu</t>
  </si>
  <si>
    <t>[pcs]</t>
  </si>
  <si>
    <t>TCL 33-12</t>
  </si>
  <si>
    <t>TCL 28-12</t>
  </si>
  <si>
    <t>230/KL/64/4/2/120</t>
  </si>
  <si>
    <t>230/KL/48/4/2/120</t>
  </si>
  <si>
    <t>230/KL/48/3/2/120</t>
  </si>
  <si>
    <t>230/KL/40/4/2/120</t>
  </si>
  <si>
    <t>230/KL/36/3/2/120</t>
  </si>
  <si>
    <t>230/KL/32/4/2/120</t>
  </si>
  <si>
    <t>230/KL/30/3/2/120</t>
  </si>
  <si>
    <t>230/KL/24/4/2/120</t>
  </si>
  <si>
    <t>230/KL/24/3/2/120</t>
  </si>
  <si>
    <t>230/KL/18/3/2/120</t>
  </si>
  <si>
    <t>230/KL/64/4/2/95</t>
  </si>
  <si>
    <t>230/KL/48/4/2/95</t>
  </si>
  <si>
    <t>230/KL/48/3/2/95</t>
  </si>
  <si>
    <t>230/KL/40/4/2/95</t>
  </si>
  <si>
    <t>230/KL/36/3/2/95</t>
  </si>
  <si>
    <t>230/KL/32/4/2/95</t>
  </si>
  <si>
    <t>230/KL/30/3/2/95</t>
  </si>
  <si>
    <t>230/KL/24/4/2/95</t>
  </si>
  <si>
    <t>230/KL/24/3/2/95</t>
  </si>
  <si>
    <t>230/KL/18/3/2/95</t>
  </si>
  <si>
    <t>230/KL/64/4/2/70</t>
  </si>
  <si>
    <t>230/KL/48/4/2/70</t>
  </si>
  <si>
    <t>230/KL/48/3/2/70</t>
  </si>
  <si>
    <t>230/KL/40/4/2/70</t>
  </si>
  <si>
    <t>230/KL/36/3/2/70</t>
  </si>
  <si>
    <t>230/KL/32/4/2/70</t>
  </si>
  <si>
    <t>230/KL/30/3/2/70</t>
  </si>
  <si>
    <t>230/KL/24/4/2/70</t>
  </si>
  <si>
    <t>230/KL/24/3/2/70</t>
  </si>
  <si>
    <t>230/KL/18/3/2/70</t>
  </si>
  <si>
    <t>230/KL/64/4/2/50</t>
  </si>
  <si>
    <t>230/KL/48/4/2/50</t>
  </si>
  <si>
    <t>230/KL/48/3/2/50</t>
  </si>
  <si>
    <t>230/KL/40/4/2/50</t>
  </si>
  <si>
    <t>230/KL/36/3/2/50</t>
  </si>
  <si>
    <t>230/KL/32/4/2/50</t>
  </si>
  <si>
    <t>230/KL/30/3/2/50</t>
  </si>
  <si>
    <t>230/KL/24/4/2/50</t>
  </si>
  <si>
    <t>230/KL/24/3/2/50</t>
  </si>
  <si>
    <t>230/KL/18/3/2/50</t>
  </si>
  <si>
    <t>230/KL/64/4/2/35</t>
  </si>
  <si>
    <t>230/KL/48/4/2/35</t>
  </si>
  <si>
    <t>230/KL/48/3/2/35</t>
  </si>
  <si>
    <t>230/KL/40/4/2/35</t>
  </si>
  <si>
    <t>230/KL/36/3/2/35</t>
  </si>
  <si>
    <t>230/KL/32/4/2/35</t>
  </si>
  <si>
    <t>230/KL/30/3/2/35</t>
  </si>
  <si>
    <t>230/KL/24/4/2/35</t>
  </si>
  <si>
    <t>230/KL/24/3/2/35</t>
  </si>
  <si>
    <t>230/KL/18/3/2/35</t>
  </si>
  <si>
    <t>230/KL/64/4/2/25</t>
  </si>
  <si>
    <t>230/KL/48/4/2/25</t>
  </si>
  <si>
    <t>230/KL/48/3/2/25</t>
  </si>
  <si>
    <t>230/KL/40/4/2/25</t>
  </si>
  <si>
    <t>230/KL/36/3/2/25</t>
  </si>
  <si>
    <t>230/KL/32/4/2/25</t>
  </si>
  <si>
    <t>230/KL/30/3/2/25</t>
  </si>
  <si>
    <t>230/KL/24/4/2/25</t>
  </si>
  <si>
    <t>230/KL/24/3/2/25</t>
  </si>
  <si>
    <t>230/KL/18/3/2/25</t>
  </si>
  <si>
    <t>230/KL/64/4/2/16</t>
  </si>
  <si>
    <t>230/KL/48/4/2/16</t>
  </si>
  <si>
    <t>230/KL/48/3/2/16</t>
  </si>
  <si>
    <t>230/KL/40/4/2/16</t>
  </si>
  <si>
    <t>230/KL/36/3/2/16</t>
  </si>
  <si>
    <t>230/KL/32/4/2/16</t>
  </si>
  <si>
    <t>230/KL/30/3/2/16</t>
  </si>
  <si>
    <t>230/KL/24/4/2/16</t>
  </si>
  <si>
    <t>230/KL/24/3/2/16</t>
  </si>
  <si>
    <t>230/KL/18/3/2/16</t>
  </si>
  <si>
    <t>230/KL/64/4/2/10</t>
  </si>
  <si>
    <t>230/KL/48/4/2/10</t>
  </si>
  <si>
    <t>230/KL/48/3/2/10</t>
  </si>
  <si>
    <t>230/KL/40/4/2/10</t>
  </si>
  <si>
    <t>230/KL/36/3/2/10</t>
  </si>
  <si>
    <t>230/KL/32/4/2/10</t>
  </si>
  <si>
    <t>230/KL/30/3/2/10</t>
  </si>
  <si>
    <t>230/KL/24/4/2/10</t>
  </si>
  <si>
    <t>230/KL/24/3/2/10</t>
  </si>
  <si>
    <t>230/KL/18/3/2/10</t>
  </si>
  <si>
    <t>200/KL/64/4/2/120</t>
  </si>
  <si>
    <t>200/KL/48/4/2/120</t>
  </si>
  <si>
    <t>200/KL/48/3/2/120</t>
  </si>
  <si>
    <t>200/KL/40/4/2/120</t>
  </si>
  <si>
    <t>200/KL/36/3/2/120</t>
  </si>
  <si>
    <t>200/KL/32/4/2/120</t>
  </si>
  <si>
    <t>200/KL/30/3/2/120</t>
  </si>
  <si>
    <t>200/KL/24/4/2/120</t>
  </si>
  <si>
    <t>200/KL/24/3/2/120</t>
  </si>
  <si>
    <t>200/KL/18/3/2/120</t>
  </si>
  <si>
    <t>200/KL/64/4/2/95</t>
  </si>
  <si>
    <t>200/KL/48/4/2/95</t>
  </si>
  <si>
    <t>200/KL/48/3/2/95</t>
  </si>
  <si>
    <t>200/KL/40/4/2/95</t>
  </si>
  <si>
    <t>200/KL/36/3/2/95</t>
  </si>
  <si>
    <t>200/KL/32/4/2/95</t>
  </si>
  <si>
    <t>200/KL/30/3/2/95</t>
  </si>
  <si>
    <t>200/KL/24/4/2/95</t>
  </si>
  <si>
    <t>200/KL/24/3/2/95</t>
  </si>
  <si>
    <t>200/KL/18/3/2/95</t>
  </si>
  <si>
    <t>200/KL/64/4/2/70</t>
  </si>
  <si>
    <t>200/KL/48/4/2/70</t>
  </si>
  <si>
    <t>200/KL/48/3/2/70</t>
  </si>
  <si>
    <t>200/KL/40/4/2/70</t>
  </si>
  <si>
    <t>200/KL/36/3/2/70</t>
  </si>
  <si>
    <t>200/KL/32/4/2/70</t>
  </si>
  <si>
    <t>200/KL/30/3/2/70</t>
  </si>
  <si>
    <t>200/KL/24/4/2/70</t>
  </si>
  <si>
    <t>200/KL/24/3/2/70</t>
  </si>
  <si>
    <t>200/KL/18/3/2/70</t>
  </si>
  <si>
    <t>200/KL/64/4/2/50</t>
  </si>
  <si>
    <t>200/KL/48/4/2/50</t>
  </si>
  <si>
    <t>200/KL/48/3/2/50</t>
  </si>
  <si>
    <t>200/KL/40/4/2/50</t>
  </si>
  <si>
    <t>200/KL/36/3/2/50</t>
  </si>
  <si>
    <t>200/KL/32/4/2/50</t>
  </si>
  <si>
    <t>200/KL/30/3/2/50</t>
  </si>
  <si>
    <t>200/KL/24/4/2/50</t>
  </si>
  <si>
    <t>200/KL/24/3/2/50</t>
  </si>
  <si>
    <t>200/KL/18/3/2/50</t>
  </si>
  <si>
    <t>200/KL/64/4/2/35</t>
  </si>
  <si>
    <t>200/KL/48/4/2/35</t>
  </si>
  <si>
    <t>200/KL/48/3/2/35</t>
  </si>
  <si>
    <t>200/KL/40/4/2/35</t>
  </si>
  <si>
    <t>200/KL/36/3/2/35</t>
  </si>
  <si>
    <t>200/KL/32/4/2/35</t>
  </si>
  <si>
    <t>200/KL/30/3/2/35</t>
  </si>
  <si>
    <t>200/KL/24/4/2/35</t>
  </si>
  <si>
    <t>200/KL/24/3/2/35</t>
  </si>
  <si>
    <t>200/KL/18/3/2/35</t>
  </si>
  <si>
    <t>200/KL/64/4/2/25</t>
  </si>
  <si>
    <t>200/KL/48/4/2/25</t>
  </si>
  <si>
    <t>200/KL/48/3/2/25</t>
  </si>
  <si>
    <t>200/KL/40/4/2/25</t>
  </si>
  <si>
    <t>200/KL/36/3/2/25</t>
  </si>
  <si>
    <t>200/KL/32/4/2/25</t>
  </si>
  <si>
    <t>200/KL/30/3/2/25</t>
  </si>
  <si>
    <t>200/KL/24/4/2/25</t>
  </si>
  <si>
    <t>200/KL/24/3/2/25</t>
  </si>
  <si>
    <t>200/KL/18/3/2/25</t>
  </si>
  <si>
    <t>200/KL/64/4/2/16</t>
  </si>
  <si>
    <t>200/KL/48/4/2/16</t>
  </si>
  <si>
    <t>200/KL/48/3/2/16</t>
  </si>
  <si>
    <t>200/KL/40/4/2/16</t>
  </si>
  <si>
    <t>200/KL/36/3/2/16</t>
  </si>
  <si>
    <t>200/KL/32/4/2/16</t>
  </si>
  <si>
    <t>200/KL/30/3/2/16</t>
  </si>
  <si>
    <t>200/KL/24/4/2/16</t>
  </si>
  <si>
    <t>200/KL/24/3/2/16</t>
  </si>
  <si>
    <t>200/KL/18/3/2/16</t>
  </si>
  <si>
    <t>200/KL/64/4/2/10</t>
  </si>
  <si>
    <t>200/KL/48/4/2/10</t>
  </si>
  <si>
    <t>200/KL/48/3/2/10</t>
  </si>
  <si>
    <t>200/KL/40/4/2/10</t>
  </si>
  <si>
    <t>200/KL/36/3/2/10</t>
  </si>
  <si>
    <t>200/KL/32/4/2/10</t>
  </si>
  <si>
    <t>200/KL/30/3/2/10</t>
  </si>
  <si>
    <t>200/KL/24/4/2/10</t>
  </si>
  <si>
    <t>200/KL/24/3/2/10</t>
  </si>
  <si>
    <t>200/KL/18/3/2/10</t>
  </si>
  <si>
    <t>160/KL/64/4/2/120</t>
  </si>
  <si>
    <t>160/KL/48/4/2/120</t>
  </si>
  <si>
    <t>160/KL/48/3/2/120</t>
  </si>
  <si>
    <t>160/KL/40/4/2/120</t>
  </si>
  <si>
    <t>160/KL/36/3/2/120</t>
  </si>
  <si>
    <t>160/KL/32/4/2/120</t>
  </si>
  <si>
    <t>160/KL/30/3/2/120</t>
  </si>
  <si>
    <t>160/KL/24/4/2/120</t>
  </si>
  <si>
    <t>160/KL/24/3/2/120</t>
  </si>
  <si>
    <t>160/KL/18/3/2/120</t>
  </si>
  <si>
    <t>160/KL/64/4/2/95</t>
  </si>
  <si>
    <t>160/KL/48/4/2/95</t>
  </si>
  <si>
    <t>160/KL/48/3/2/95</t>
  </si>
  <si>
    <t>160/KL/40/4/2/95</t>
  </si>
  <si>
    <t>160/KL/36/3/2/95</t>
  </si>
  <si>
    <t>160/KL/32/4/2/95</t>
  </si>
  <si>
    <t>160/KL/30/3/2/95</t>
  </si>
  <si>
    <t>160/KL/24/4/2/95</t>
  </si>
  <si>
    <t>160/KL/24/3/2/95</t>
  </si>
  <si>
    <t>160/KL/18/3/2/95</t>
  </si>
  <si>
    <t>160/KL/64/4/2/70</t>
  </si>
  <si>
    <t>160/KL/48/4/2/70</t>
  </si>
  <si>
    <t>160/KL/48/3/2/70</t>
  </si>
  <si>
    <t>160/KL/40/4/2/70</t>
  </si>
  <si>
    <t>160/KL/36/3/2/70</t>
  </si>
  <si>
    <t>160/KL/32/4/2/70</t>
  </si>
  <si>
    <t>160/KL/30/3/2/70</t>
  </si>
  <si>
    <t>160/KL/24/4/2/70</t>
  </si>
  <si>
    <t>160/KL/24/3/2/70</t>
  </si>
  <si>
    <t>160/KL/18/3/2/70</t>
  </si>
  <si>
    <t>160/KL/64/4/2/50</t>
  </si>
  <si>
    <t>160/KL/48/4/2/50</t>
  </si>
  <si>
    <t>160/KL/48/3/2/50</t>
  </si>
  <si>
    <t>160/KL/40/4/2/50</t>
  </si>
  <si>
    <t>160/KL/36/3/2/50</t>
  </si>
  <si>
    <t>160/KL/32/4/2/50</t>
  </si>
  <si>
    <t>160/KL/30/3/2/50</t>
  </si>
  <si>
    <t>160/KL/24/4/2/50</t>
  </si>
  <si>
    <t>160/KL/24/3/2/50</t>
  </si>
  <si>
    <t>160/KL/18/3/2/50</t>
  </si>
  <si>
    <t>160/KL/64/4/2/35</t>
  </si>
  <si>
    <t>160/KL/48/4/2/35</t>
  </si>
  <si>
    <t>160/KL/48/3/2/35</t>
  </si>
  <si>
    <t>160/KL/40/4/2/35</t>
  </si>
  <si>
    <t>160/KL/36/3/2/35</t>
  </si>
  <si>
    <t>160/KL/32/4/2/35</t>
  </si>
  <si>
    <t>160/KL/30/3/2/35</t>
  </si>
  <si>
    <t>160/KL/24/4/2/35</t>
  </si>
  <si>
    <t>160/KL/24/3/2/35</t>
  </si>
  <si>
    <t>160/KL/18/3/2/35</t>
  </si>
  <si>
    <t>160/KL/64/4/2/25</t>
  </si>
  <si>
    <t>160/KL/48/4/2/25</t>
  </si>
  <si>
    <t>160/KL/48/3/2/25</t>
  </si>
  <si>
    <t>160/KL/40/4/2/25</t>
  </si>
  <si>
    <t>160/KL/36/3/2/25</t>
  </si>
  <si>
    <t>160/KL/32/4/2/25</t>
  </si>
  <si>
    <t>160/KL/30/3/2/25</t>
  </si>
  <si>
    <t>160/KL/24/4/2/25</t>
  </si>
  <si>
    <t>160/KL/24/3/2/25</t>
  </si>
  <si>
    <t>160/KL/18/3/2/25</t>
  </si>
  <si>
    <t>160/KL/64/4/2/16</t>
  </si>
  <si>
    <t>160/KL/48/4/2/16</t>
  </si>
  <si>
    <t>160/KL/48/3/2/16</t>
  </si>
  <si>
    <t>160/KL/40/4/2/16</t>
  </si>
  <si>
    <t>160/KL/36/3/2/16</t>
  </si>
  <si>
    <t>160/KL/32/4/2/16</t>
  </si>
  <si>
    <t>160/KL/30/3/2/16</t>
  </si>
  <si>
    <t>160/KL/24/4/2/16</t>
  </si>
  <si>
    <t>160/KL/24/3/2/16</t>
  </si>
  <si>
    <t>160/KL/18/3/2/16</t>
  </si>
  <si>
    <t>160/KL/64/4/2/10</t>
  </si>
  <si>
    <t>160/KL/48/4/2/10</t>
  </si>
  <si>
    <t>160/KL/48/3/2/10</t>
  </si>
  <si>
    <t>160/KL/40/4/2/10</t>
  </si>
  <si>
    <t>160/KL/36/3/2/10</t>
  </si>
  <si>
    <t>160/KL/32/4/2/10</t>
  </si>
  <si>
    <t>160/KL/30/3/2/10</t>
  </si>
  <si>
    <t>160/KL/24/4/2/10</t>
  </si>
  <si>
    <t>160/KL/24/3/2/10</t>
  </si>
  <si>
    <t>160/KL/18/3/2/10</t>
  </si>
  <si>
    <t>120/KL/64/4/2/120</t>
  </si>
  <si>
    <t>120/KL/48/4/2/120</t>
  </si>
  <si>
    <t>120/KL/48/3/2/120</t>
  </si>
  <si>
    <t>120/KL/40/4/2/120</t>
  </si>
  <si>
    <t>120/KL/36/3/2/120</t>
  </si>
  <si>
    <t>120/KL/32/4/2/120</t>
  </si>
  <si>
    <t>120/KL/30/3/2/120</t>
  </si>
  <si>
    <t>120/KL/24/4/2/120</t>
  </si>
  <si>
    <t>120/KL/24/3/2/120</t>
  </si>
  <si>
    <t>120/KL/18/3/2/120</t>
  </si>
  <si>
    <t>120/KL/64/4/2/95</t>
  </si>
  <si>
    <t>120/KL/48/4/2/95</t>
  </si>
  <si>
    <t>120/KL/48/3/2/95</t>
  </si>
  <si>
    <t>120/KL/40/4/2/95</t>
  </si>
  <si>
    <t>120/KL/36/3/2/95</t>
  </si>
  <si>
    <t>120/KL/32/4/2/95</t>
  </si>
  <si>
    <t>120/KL/30/3/2/95</t>
  </si>
  <si>
    <t>120/KL/24/4/2/95</t>
  </si>
  <si>
    <t>120/KL/24/3/2/95</t>
  </si>
  <si>
    <t>120/KL/18/3/2/95</t>
  </si>
  <si>
    <t>120/KL/64/4/2/70</t>
  </si>
  <si>
    <t>120/KL/48/4/2/70</t>
  </si>
  <si>
    <t>120/KL/48/3/2/70</t>
  </si>
  <si>
    <t>120/KL/40/4/2/70</t>
  </si>
  <si>
    <t>120/KL/36/3/2/70</t>
  </si>
  <si>
    <t>120/KL/32/4/2/70</t>
  </si>
  <si>
    <t>120/KL/30/3/2/70</t>
  </si>
  <si>
    <t>120/KL/24/4/2/70</t>
  </si>
  <si>
    <t>120/KL/24/3/2/70</t>
  </si>
  <si>
    <t>120/KL/18/3/2/70</t>
  </si>
  <si>
    <t>120/KL/64/4/2/50</t>
  </si>
  <si>
    <t>120/KL/48/4/2/50</t>
  </si>
  <si>
    <t>120/KL/48/3/2/50</t>
  </si>
  <si>
    <t>120/KL/40/4/2/50</t>
  </si>
  <si>
    <t>120/KL/36/3/2/50</t>
  </si>
  <si>
    <t>120/KL/32/4/2/50</t>
  </si>
  <si>
    <t>120/KL/30/3/2/50</t>
  </si>
  <si>
    <t>120/KL/24/4/2/50</t>
  </si>
  <si>
    <t>120/KL/24/3/2/50</t>
  </si>
  <si>
    <t>120/KL/18/3/2/50</t>
  </si>
  <si>
    <t>120/KL/64/4/2/35</t>
  </si>
  <si>
    <t>120/KL/48/4/2/35</t>
  </si>
  <si>
    <t>120/KL/48/3/2/35</t>
  </si>
  <si>
    <t>120/KL/40/4/2/35</t>
  </si>
  <si>
    <t>120/KL/36/3/2/35</t>
  </si>
  <si>
    <t>120/KL/32/4/2/35</t>
  </si>
  <si>
    <t>120/KL/30/3/2/35</t>
  </si>
  <si>
    <t>120/KL/24/4/2/35</t>
  </si>
  <si>
    <t>120/KL/24/3/2/35</t>
  </si>
  <si>
    <t>120/KL/18/3/2/35</t>
  </si>
  <si>
    <t>120/KL/64/4/2/25</t>
  </si>
  <si>
    <t>120/KL/48/4/2/25</t>
  </si>
  <si>
    <t>120/KL/48/3/2/25</t>
  </si>
  <si>
    <t>120/KL/40/4/2/25</t>
  </si>
  <si>
    <t>120/KL/36/3/2/25</t>
  </si>
  <si>
    <t>120/KL/32/4/2/25</t>
  </si>
  <si>
    <t>120/KL/30/3/2/25</t>
  </si>
  <si>
    <t>120/KL/24/4/2/25</t>
  </si>
  <si>
    <t>120/KL/24/3/2/25</t>
  </si>
  <si>
    <t>120/KL/18/3/2/25</t>
  </si>
  <si>
    <t>120/KL/64/4/2/16</t>
  </si>
  <si>
    <t>120/KL/48/4/2/16</t>
  </si>
  <si>
    <t>120/KL/48/3/2/16</t>
  </si>
  <si>
    <t>120/KL/40/4/2/16</t>
  </si>
  <si>
    <t>120/KL/36/3/2/16</t>
  </si>
  <si>
    <t>120/KL/32/4/2/16</t>
  </si>
  <si>
    <t>120/KL/30/3/2/16</t>
  </si>
  <si>
    <t>120/KL/24/4/2/16</t>
  </si>
  <si>
    <t>120/KL/24/3/2/16</t>
  </si>
  <si>
    <t>120/KL/18/3/2/16</t>
  </si>
  <si>
    <t>120/KL/64/4/2/10</t>
  </si>
  <si>
    <t>120/KL/48/4/2/10</t>
  </si>
  <si>
    <t>120/KL/48/3/2/10</t>
  </si>
  <si>
    <t>120/KL/40/4/2/10</t>
  </si>
  <si>
    <t>120/KL/36/3/2/10</t>
  </si>
  <si>
    <t>120/KL/32/4/2/10</t>
  </si>
  <si>
    <t>120/KL/30/3/2/10</t>
  </si>
  <si>
    <t>120/KL/24/4/2/10</t>
  </si>
  <si>
    <t>120/KL/24/3/2/10</t>
  </si>
  <si>
    <t>120/KL/18/3/2/10</t>
  </si>
  <si>
    <t>100/KL/64/4/2/120</t>
  </si>
  <si>
    <t>100/KL/48/4/2/120</t>
  </si>
  <si>
    <t>100/KL/48/3/2/120</t>
  </si>
  <si>
    <t>100/KL/40/4/2/120</t>
  </si>
  <si>
    <t>100/KL/36/3/2/120</t>
  </si>
  <si>
    <t>100/KL/32/4/2/120</t>
  </si>
  <si>
    <t>100/KL/30/3/2/120</t>
  </si>
  <si>
    <t>100/KL/24/4/2/120</t>
  </si>
  <si>
    <t>100/KL/24/3/2/120</t>
  </si>
  <si>
    <t>100/KL/18/3/2/120</t>
  </si>
  <si>
    <t>100/KL/64/4/2/95</t>
  </si>
  <si>
    <t>100/KL/48/4/2/95</t>
  </si>
  <si>
    <t>100/KL/48/3/2/95</t>
  </si>
  <si>
    <t>100/KL/40/4/2/95</t>
  </si>
  <si>
    <t>100/KL/36/3/2/95</t>
  </si>
  <si>
    <t>100/KL/32/4/2/95</t>
  </si>
  <si>
    <t>100/KL/30/3/2/95</t>
  </si>
  <si>
    <t>100/KL/24/4/2/95</t>
  </si>
  <si>
    <t>100/KL/24/3/2/95</t>
  </si>
  <si>
    <t>100/KL/18/3/2/95</t>
  </si>
  <si>
    <t>100/KL/64/4/2/70</t>
  </si>
  <si>
    <t>100/KL/48/4/2/70</t>
  </si>
  <si>
    <t>100/KL/48/3/2/70</t>
  </si>
  <si>
    <t>100/KL/40/4/2/70</t>
  </si>
  <si>
    <t>100/KL/36/3/2/70</t>
  </si>
  <si>
    <t>100/KL/32/4/2/70</t>
  </si>
  <si>
    <t>100/KL/30/3/2/70</t>
  </si>
  <si>
    <t>100/KL/24/4/2/70</t>
  </si>
  <si>
    <t>100/KL/24/3/2/70</t>
  </si>
  <si>
    <t>100/KL/18/3/2/70</t>
  </si>
  <si>
    <t>100/KL/64/4/2/50</t>
  </si>
  <si>
    <t>100/KL/48/4/2/50</t>
  </si>
  <si>
    <t>100/KL/48/3/2/50</t>
  </si>
  <si>
    <t>100/KL/40/4/2/50</t>
  </si>
  <si>
    <t>100/KL/36/3/2/50</t>
  </si>
  <si>
    <t>100/KL/32/4/2/50</t>
  </si>
  <si>
    <t>100/KL/30/3/2/50</t>
  </si>
  <si>
    <t>100/KL/24/4/2/50</t>
  </si>
  <si>
    <t>100/KL/24/3/2/50</t>
  </si>
  <si>
    <t>100/KL/18/3/2/50</t>
  </si>
  <si>
    <t>100/KL/64/4/2/35</t>
  </si>
  <si>
    <t>100/KL/48/4/2/35</t>
  </si>
  <si>
    <t>100/KL/48/3/2/35</t>
  </si>
  <si>
    <t>100/KL/40/4/2/35</t>
  </si>
  <si>
    <t>100/KL/36/3/2/35</t>
  </si>
  <si>
    <t>100/KL/32/4/2/35</t>
  </si>
  <si>
    <t>100/KL/30/3/2/35</t>
  </si>
  <si>
    <t>100/KL/24/4/2/35</t>
  </si>
  <si>
    <t>100/KL/24/3/2/35</t>
  </si>
  <si>
    <t>100/KL/18/3/2/35</t>
  </si>
  <si>
    <t>100/KL/64/4/2/25</t>
  </si>
  <si>
    <t>100/KL/48/4/2/25</t>
  </si>
  <si>
    <t>100/KL/48/3/2/25</t>
  </si>
  <si>
    <t>100/KL/40/4/2/25</t>
  </si>
  <si>
    <t>100/KL/36/3/2/25</t>
  </si>
  <si>
    <t>100/KL/32/4/2/25</t>
  </si>
  <si>
    <t>100/KL/30/3/2/25</t>
  </si>
  <si>
    <t>100/KL/24/4/2/25</t>
  </si>
  <si>
    <t>100/KL/24/3/2/25</t>
  </si>
  <si>
    <t>100/KL/18/3/2/25</t>
  </si>
  <si>
    <t>100/KL/64/4/2/16</t>
  </si>
  <si>
    <t>100/KL/48/4/2/16</t>
  </si>
  <si>
    <t>100/KL/48/3/2/16</t>
  </si>
  <si>
    <t>100/KL/40/4/2/16</t>
  </si>
  <si>
    <t>100/KL/36/3/2/16</t>
  </si>
  <si>
    <t>100/KL/32/4/2/16</t>
  </si>
  <si>
    <t>100/KL/30/3/2/16</t>
  </si>
  <si>
    <t>100/KL/24/4/2/16</t>
  </si>
  <si>
    <t>100/KL/24/3/2/16</t>
  </si>
  <si>
    <t>100/KL/18/3/2/16</t>
  </si>
  <si>
    <t>100/KL/64/4/2/10</t>
  </si>
  <si>
    <t>100/KL/48/4/2/10</t>
  </si>
  <si>
    <t>100/KL/48/3/2/10</t>
  </si>
  <si>
    <t>100/KL/40/4/2/10</t>
  </si>
  <si>
    <t>100/KL/36/3/2/10</t>
  </si>
  <si>
    <t>100/KL/32/4/2/10</t>
  </si>
  <si>
    <t>100/KL/30/3/2/10</t>
  </si>
  <si>
    <t>100/KL/24/4/2/10</t>
  </si>
  <si>
    <t>100/KL/24/3/2/10</t>
  </si>
  <si>
    <t>100/KL/18/3/2/10</t>
  </si>
  <si>
    <t>90/KL/64/4/2/120</t>
  </si>
  <si>
    <t>90/KL/48/4/2/120</t>
  </si>
  <si>
    <t>90/KL/48/3/2/120</t>
  </si>
  <si>
    <t>90/KL/40/4/2/120</t>
  </si>
  <si>
    <t>90/KL/36/3/2/120</t>
  </si>
  <si>
    <t>90/KL/32/4/2/120</t>
  </si>
  <si>
    <t>90/KL/30/3/2/120</t>
  </si>
  <si>
    <t>90/KL/24/4/2/120</t>
  </si>
  <si>
    <t>90/KL/24/3/2/120</t>
  </si>
  <si>
    <t>90/KL/18/3/2/120</t>
  </si>
  <si>
    <t>90/KL/64/4/2/95</t>
  </si>
  <si>
    <t>90/KL/48/4/2/95</t>
  </si>
  <si>
    <t>90/KL/48/3/2/95</t>
  </si>
  <si>
    <t>90/KL/40/4/2/95</t>
  </si>
  <si>
    <t>90/KL/36/3/2/95</t>
  </si>
  <si>
    <t>90/KL/32/4/2/95</t>
  </si>
  <si>
    <t>90/KL/30/3/2/95</t>
  </si>
  <si>
    <t>90/KL/24/4/2/95</t>
  </si>
  <si>
    <t>90/KL/24/3/2/95</t>
  </si>
  <si>
    <t>90/KL/18/3/2/95</t>
  </si>
  <si>
    <t>90/KL/64/4/2/70</t>
  </si>
  <si>
    <t>90/KL/48/4/2/70</t>
  </si>
  <si>
    <t>90/KL/48/3/2/70</t>
  </si>
  <si>
    <t>90/KL/40/4/2/70</t>
  </si>
  <si>
    <t>90/KL/36/3/2/70</t>
  </si>
  <si>
    <t>90/KL/32/4/2/70</t>
  </si>
  <si>
    <t>90/KL/30/3/2/70</t>
  </si>
  <si>
    <t>90/KL/24/4/2/70</t>
  </si>
  <si>
    <t>90/KL/24/3/2/70</t>
  </si>
  <si>
    <t>90/KL/18/3/2/70</t>
  </si>
  <si>
    <t>90/KL/64/4/2/50</t>
  </si>
  <si>
    <t>90/KL/48/4/2/50</t>
  </si>
  <si>
    <t>90/KL/48/3/2/50</t>
  </si>
  <si>
    <t>90/KL/40/4/2/50</t>
  </si>
  <si>
    <t>90/KL/36/3/2/50</t>
  </si>
  <si>
    <t>90/KL/32/4/2/50</t>
  </si>
  <si>
    <t>90/KL/30/3/2/50</t>
  </si>
  <si>
    <t>90/KL/24/4/2/50</t>
  </si>
  <si>
    <t>90/KL/24/3/2/50</t>
  </si>
  <si>
    <t>90/KL/18/3/2/50</t>
  </si>
  <si>
    <t>90/KL/64/4/2/35</t>
  </si>
  <si>
    <t>90/KL/48/4/2/35</t>
  </si>
  <si>
    <t>90/KL/48/3/2/35</t>
  </si>
  <si>
    <t>90/KL/40/4/2/35</t>
  </si>
  <si>
    <t>90/KL/36/3/2/35</t>
  </si>
  <si>
    <t>90/KL/32/4/2/35</t>
  </si>
  <si>
    <t>90/KL/30/3/2/35</t>
  </si>
  <si>
    <t>90/KL/24/4/2/35</t>
  </si>
  <si>
    <t>90/KL/24/3/2/35</t>
  </si>
  <si>
    <t>90/KL/18/3/2/35</t>
  </si>
  <si>
    <t>90/KL/64/4/2/25</t>
  </si>
  <si>
    <t>90/KL/48/4/2/25</t>
  </si>
  <si>
    <t>90/KL/48/3/2/25</t>
  </si>
  <si>
    <t>90/KL/40/4/2/25</t>
  </si>
  <si>
    <t>90/KL/36/3/2/25</t>
  </si>
  <si>
    <t>90/KL/32/4/2/25</t>
  </si>
  <si>
    <t>90/KL/30/3/2/25</t>
  </si>
  <si>
    <t>90/KL/24/4/2/25</t>
  </si>
  <si>
    <t>90/KL/24/3/2/25</t>
  </si>
  <si>
    <t>90/KL/18/3/2/25</t>
  </si>
  <si>
    <t>90/KL/64/4/2/16</t>
  </si>
  <si>
    <t>90/KL/48/4/2/16</t>
  </si>
  <si>
    <t>90/KL/48/3/2/16</t>
  </si>
  <si>
    <t>90/KL/40/4/2/16</t>
  </si>
  <si>
    <t>90/KL/36/3/2/16</t>
  </si>
  <si>
    <t>90/KL/32/4/2/16</t>
  </si>
  <si>
    <t>90/KL/30/3/2/16</t>
  </si>
  <si>
    <t>90/KL/24/4/2/16</t>
  </si>
  <si>
    <t>90/KL/24/3/2/16</t>
  </si>
  <si>
    <t>90/KL/18/3/2/16</t>
  </si>
  <si>
    <t>90/KL/64/4/2/10</t>
  </si>
  <si>
    <t>90/KL/48/4/2/10</t>
  </si>
  <si>
    <t>90/KL/48/3/2/10</t>
  </si>
  <si>
    <t>90/KL/40/4/2/10</t>
  </si>
  <si>
    <t>90/KL/36/3/2/10</t>
  </si>
  <si>
    <t>90/KL/32/4/2/10</t>
  </si>
  <si>
    <t>90/KL/30/3/2/10</t>
  </si>
  <si>
    <t>90/KL/24/4/2/10</t>
  </si>
  <si>
    <t>90/KL/24/3/2/10</t>
  </si>
  <si>
    <t>90/KL/18/3/2/10</t>
  </si>
  <si>
    <t>80/KL/64/4/2/120</t>
  </si>
  <si>
    <t>80/KL/48/4/2/120</t>
  </si>
  <si>
    <t>80/KL/48/3/2/120</t>
  </si>
  <si>
    <t>80/KL/40/4/2/120</t>
  </si>
  <si>
    <t>80/KL/36/3/2/120</t>
  </si>
  <si>
    <t>80/KL/32/4/2/120</t>
  </si>
  <si>
    <t>80/KL/30/3/2/120</t>
  </si>
  <si>
    <t>80/KL/24/4/2/120</t>
  </si>
  <si>
    <t>80/KL/24/3/2/120</t>
  </si>
  <si>
    <t>80/KL/18/3/2/120</t>
  </si>
  <si>
    <t>80/KL/64/4/2/95</t>
  </si>
  <si>
    <t>80/KL/48/4/2/95</t>
  </si>
  <si>
    <t>80/KL/48/3/2/95</t>
  </si>
  <si>
    <t>80/KL/40/4/2/95</t>
  </si>
  <si>
    <t>80/KL/36/3/2/95</t>
  </si>
  <si>
    <t>80/KL/32/4/2/95</t>
  </si>
  <si>
    <t>80/KL/30/3/2/95</t>
  </si>
  <si>
    <t>80/KL/24/4/2/95</t>
  </si>
  <si>
    <t>80/KL/24/3/2/95</t>
  </si>
  <si>
    <t>80/KL/18/3/2/95</t>
  </si>
  <si>
    <t>80/KL/64/4/2/70</t>
  </si>
  <si>
    <t>80/KL/48/4/2/70</t>
  </si>
  <si>
    <t>80/KL/48/3/2/70</t>
  </si>
  <si>
    <t>80/KL/40/4/2/70</t>
  </si>
  <si>
    <t>80/KL/36/3/2/70</t>
  </si>
  <si>
    <t>80/KL/32/4/2/70</t>
  </si>
  <si>
    <t>80/KL/30/3/2/70</t>
  </si>
  <si>
    <t>80/KL/24/4/2/70</t>
  </si>
  <si>
    <t>80/KL/24/3/2/70</t>
  </si>
  <si>
    <t>80/KL/18/3/2/70</t>
  </si>
  <si>
    <t>80/KL/64/4/2/50</t>
  </si>
  <si>
    <t>80/KL/48/4/2/50</t>
  </si>
  <si>
    <t>80/KL/48/3/2/50</t>
  </si>
  <si>
    <t>80/KL/40/4/2/50</t>
  </si>
  <si>
    <t>80/KL/36/3/2/50</t>
  </si>
  <si>
    <t>80/KL/32/4/2/50</t>
  </si>
  <si>
    <t>80/KL/30/3/2/50</t>
  </si>
  <si>
    <t>80/KL/24/4/2/50</t>
  </si>
  <si>
    <t>80/KL/24/3/2/50</t>
  </si>
  <si>
    <t>80/KL/18/3/2/50</t>
  </si>
  <si>
    <t>80/KL/64/4/2/35</t>
  </si>
  <si>
    <t>80/KL/48/4/2/35</t>
  </si>
  <si>
    <t>80/KL/48/3/2/35</t>
  </si>
  <si>
    <t>80/KL/40/4/2/35</t>
  </si>
  <si>
    <t>80/KL/36/3/2/35</t>
  </si>
  <si>
    <t>80/KL/32/4/2/35</t>
  </si>
  <si>
    <t>80/KL/30/3/2/35</t>
  </si>
  <si>
    <t>80/KL/24/4/2/35</t>
  </si>
  <si>
    <t>80/KL/24/3/2/35</t>
  </si>
  <si>
    <t>80/KL/18/3/2/35</t>
  </si>
  <si>
    <t>80/KL/64/4/2/25</t>
  </si>
  <si>
    <t>80/KL/48/4/2/25</t>
  </si>
  <si>
    <t>80/KL/48/3/2/25</t>
  </si>
  <si>
    <t>80/KL/40/4/2/25</t>
  </si>
  <si>
    <t>80/KL/36/3/2/25</t>
  </si>
  <si>
    <t>80/KL/32/4/2/25</t>
  </si>
  <si>
    <t>80/KL/30/3/2/25</t>
  </si>
  <si>
    <t>80/KL/24/4/2/25</t>
  </si>
  <si>
    <t>80/KL/24/3/2/25</t>
  </si>
  <si>
    <t>80/KL/18/3/2/25</t>
  </si>
  <si>
    <t>80/KL/64/4/2/16</t>
  </si>
  <si>
    <t>80/KL/48/4/2/16</t>
  </si>
  <si>
    <t>80/KL/48/3/2/16</t>
  </si>
  <si>
    <t>80/KL/40/4/2/16</t>
  </si>
  <si>
    <t>80/KL/36/3/2/16</t>
  </si>
  <si>
    <t>80/KL/32/4/2/16</t>
  </si>
  <si>
    <t>80/KL/30/3/2/16</t>
  </si>
  <si>
    <t>80/KL/24/4/2/16</t>
  </si>
  <si>
    <t>80/KL/24/3/2/16</t>
  </si>
  <si>
    <t>80/KL/18/3/2/16</t>
  </si>
  <si>
    <t>80/KL/64/4/2/10</t>
  </si>
  <si>
    <t>80/KL/48/4/2/10</t>
  </si>
  <si>
    <t>80/KL/48/3/2/10</t>
  </si>
  <si>
    <t>80/KL/40/4/2/10</t>
  </si>
  <si>
    <t>80/KL/36/3/2/10</t>
  </si>
  <si>
    <t>80/KL/32/4/2/10</t>
  </si>
  <si>
    <t>80/KL/30/3/2/10</t>
  </si>
  <si>
    <t>80/KL/24/4/2/10</t>
  </si>
  <si>
    <t>80/KL/24/3/2/10</t>
  </si>
  <si>
    <t>80/KL/18/3/2/10</t>
  </si>
  <si>
    <t>65/KL/64/4/2/120</t>
  </si>
  <si>
    <t>65/KL/48/4/2/120</t>
  </si>
  <si>
    <t>65/KL/48/3/2/120</t>
  </si>
  <si>
    <t>65/KL/40/4/2/120</t>
  </si>
  <si>
    <t>65/KL/36/3/2/120</t>
  </si>
  <si>
    <t>65/KL/32/4/2/120</t>
  </si>
  <si>
    <t>65/KL/30/3/2/120</t>
  </si>
  <si>
    <t>65/KL/24/4/2/120</t>
  </si>
  <si>
    <t>65/KL/24/3/2/120</t>
  </si>
  <si>
    <t>65/KL/18/3/2/120</t>
  </si>
  <si>
    <t>65/KL/64/4/2/95</t>
  </si>
  <si>
    <t>65/KL/48/4/2/95</t>
  </si>
  <si>
    <t>65/KL/48/3/2/95</t>
  </si>
  <si>
    <t>65/KL/40/4/2/95</t>
  </si>
  <si>
    <t>65/KL/36/3/2/95</t>
  </si>
  <si>
    <t>65/KL/32/4/2/95</t>
  </si>
  <si>
    <t>65/KL/30/3/2/95</t>
  </si>
  <si>
    <t>65/KL/24/4/2/95</t>
  </si>
  <si>
    <t>65/KL/24/3/2/95</t>
  </si>
  <si>
    <t>65/KL/18/3/2/95</t>
  </si>
  <si>
    <t>65/KL/64/4/2/70</t>
  </si>
  <si>
    <t>65/KL/48/4/2/70</t>
  </si>
  <si>
    <t>65/KL/48/3/2/70</t>
  </si>
  <si>
    <t>65/KL/40/4/2/70</t>
  </si>
  <si>
    <t>65/KL/36/3/2/70</t>
  </si>
  <si>
    <t>65/KL/32/4/2/70</t>
  </si>
  <si>
    <t>65/KL/30/3/2/70</t>
  </si>
  <si>
    <t>65/KL/24/4/2/70</t>
  </si>
  <si>
    <t>65/KL/24/3/2/70</t>
  </si>
  <si>
    <t>65/KL/18/3/2/70</t>
  </si>
  <si>
    <t>65/KL/64/4/2/50</t>
  </si>
  <si>
    <t>65/KL/48/4/2/50</t>
  </si>
  <si>
    <t>65/KL/48/3/2/50</t>
  </si>
  <si>
    <t>65/KL/40/4/2/50</t>
  </si>
  <si>
    <t>65/KL/36/3/2/50</t>
  </si>
  <si>
    <t>65/KL/32/4/2/50</t>
  </si>
  <si>
    <t>65/KL/30/3/2/50</t>
  </si>
  <si>
    <t>65/KL/24/4/2/50</t>
  </si>
  <si>
    <t>65/KL/24/3/2/50</t>
  </si>
  <si>
    <t>65/KL/18/3/2/50</t>
  </si>
  <si>
    <t>65/KL/64/4/2/35</t>
  </si>
  <si>
    <t>65/KL/48/4/2/35</t>
  </si>
  <si>
    <t>65/KL/48/3/2/35</t>
  </si>
  <si>
    <t>65/KL/40/4/2/35</t>
  </si>
  <si>
    <t>65/KL/36/3/2/35</t>
  </si>
  <si>
    <t>65/KL/32/4/2/35</t>
  </si>
  <si>
    <t>65/KL/30/3/2/35</t>
  </si>
  <si>
    <t>65/KL/24/4/2/35</t>
  </si>
  <si>
    <t>65/KL/24/3/2/35</t>
  </si>
  <si>
    <t>65/KL/18/3/2/35</t>
  </si>
  <si>
    <t>65/KL/64/4/2/25</t>
  </si>
  <si>
    <t>65/KL/48/4/2/25</t>
  </si>
  <si>
    <t>65/KL/48/3/2/25</t>
  </si>
  <si>
    <t>65/KL/40/4/2/25</t>
  </si>
  <si>
    <t>65/KL/36/3/2/25</t>
  </si>
  <si>
    <t>65/KL/32/4/2/25</t>
  </si>
  <si>
    <t>65/KL/30/3/2/25</t>
  </si>
  <si>
    <t>65/KL/24/4/2/25</t>
  </si>
  <si>
    <t>65/KL/24/3/2/25</t>
  </si>
  <si>
    <t>65/KL/18/3/2/25</t>
  </si>
  <si>
    <t>65/KL/64/4/2/16</t>
  </si>
  <si>
    <t>65/KL/48/4/2/16</t>
  </si>
  <si>
    <t>65/KL/48/3/2/16</t>
  </si>
  <si>
    <t>65/KL/40/4/2/16</t>
  </si>
  <si>
    <t>65/KL/36/3/2/16</t>
  </si>
  <si>
    <t>65/KL/32/4/2/16</t>
  </si>
  <si>
    <t>65/KL/30/3/2/16</t>
  </si>
  <si>
    <t>65/KL/24/4/2/16</t>
  </si>
  <si>
    <t>65/KL/24/3/2/16</t>
  </si>
  <si>
    <t>65/KL/18/3/2/16</t>
  </si>
  <si>
    <t>65/KL/64/4/2/10</t>
  </si>
  <si>
    <t>65/KL/48/4/2/10</t>
  </si>
  <si>
    <t>65/KL/48/3/2/10</t>
  </si>
  <si>
    <t>65/KL/40/4/2/10</t>
  </si>
  <si>
    <t>65/KL/36/3/2/10</t>
  </si>
  <si>
    <t>65/KL/32/4/2/10</t>
  </si>
  <si>
    <t>65/KL/30/3/2/10</t>
  </si>
  <si>
    <t>65/KL/24/4/2/10</t>
  </si>
  <si>
    <t>65/KL/24/3/2/10</t>
  </si>
  <si>
    <t>65/KL/18/3/2/10</t>
  </si>
  <si>
    <t>55/KL/64/4/2/120</t>
  </si>
  <si>
    <t>55/KL/48/4/2/120</t>
  </si>
  <si>
    <t>55/KL/48/3/2/120</t>
  </si>
  <si>
    <t>55/KL/40/4/2/120</t>
  </si>
  <si>
    <t>55/KL/36/3/2/120</t>
  </si>
  <si>
    <t>55/KL/32/4/2/120</t>
  </si>
  <si>
    <t>55/KL/30/3/2/120</t>
  </si>
  <si>
    <t>55/KL/24/4/2/120</t>
  </si>
  <si>
    <t>55/KL/24/3/2/120</t>
  </si>
  <si>
    <t>55/KL/18/3/2/120</t>
  </si>
  <si>
    <t>55/KL/64/4/2/95</t>
  </si>
  <si>
    <t>55/KL/48/4/2/95</t>
  </si>
  <si>
    <t>55/KL/48/3/2/95</t>
  </si>
  <si>
    <t>55/KL/40/4/2/95</t>
  </si>
  <si>
    <t>55/KL/36/3/2/95</t>
  </si>
  <si>
    <t>55/KL/32/4/2/95</t>
  </si>
  <si>
    <t>55/KL/30/3/2/95</t>
  </si>
  <si>
    <t>55/KL/24/4/2/95</t>
  </si>
  <si>
    <t>55/KL/24/3/2/95</t>
  </si>
  <si>
    <t>55/KL/18/3/2/95</t>
  </si>
  <si>
    <t>55/KL/64/4/2/70</t>
  </si>
  <si>
    <t>55/KL/48/4/2/70</t>
  </si>
  <si>
    <t>55/KL/48/3/2/70</t>
  </si>
  <si>
    <t>55/KL/40/4/2/70</t>
  </si>
  <si>
    <t>55/KL/36/3/2/70</t>
  </si>
  <si>
    <t>55/KL/32/4/2/70</t>
  </si>
  <si>
    <t>55/KL/30/3/2/70</t>
  </si>
  <si>
    <t>55/KL/24/4/2/70</t>
  </si>
  <si>
    <t>55/KL/24/3/2/70</t>
  </si>
  <si>
    <t>55/KL/18/3/2/70</t>
  </si>
  <si>
    <t>55/KL/64/4/2/50</t>
  </si>
  <si>
    <t>55/KL/48/4/2/50</t>
  </si>
  <si>
    <t>55/KL/48/3/2/50</t>
  </si>
  <si>
    <t>55/KL/40/4/2/50</t>
  </si>
  <si>
    <t>55/KL/36/3/2/50</t>
  </si>
  <si>
    <t>55/KL/32/4/2/50</t>
  </si>
  <si>
    <t>55/KL/30/3/2/50</t>
  </si>
  <si>
    <t>55/KL/24/4/2/50</t>
  </si>
  <si>
    <t>55/KL/24/3/2/50</t>
  </si>
  <si>
    <t>55/KL/18/3/2/50</t>
  </si>
  <si>
    <t>55/KL/64/4/2/35</t>
  </si>
  <si>
    <t>55/KL/48/4/2/35</t>
  </si>
  <si>
    <t>55/KL/48/3/2/35</t>
  </si>
  <si>
    <t>55/KL/40/4/2/35</t>
  </si>
  <si>
    <t>55/KL/36/3/2/35</t>
  </si>
  <si>
    <t>55/KL/32/4/2/35</t>
  </si>
  <si>
    <t>55/KL/30/3/2/35</t>
  </si>
  <si>
    <t>55/KL/24/4/2/35</t>
  </si>
  <si>
    <t>55/KL/24/3/2/35</t>
  </si>
  <si>
    <t>55/KL/18/3/2/35</t>
  </si>
  <si>
    <t>55/KL/64/4/2/25</t>
  </si>
  <si>
    <t>55/KL/48/4/2/25</t>
  </si>
  <si>
    <t>55/KL/48/3/2/25</t>
  </si>
  <si>
    <t>55/KL/40/4/2/25</t>
  </si>
  <si>
    <t>55/KL/36/3/2/25</t>
  </si>
  <si>
    <t>55/KL/32/4/2/25</t>
  </si>
  <si>
    <t>55/KL/30/3/2/25</t>
  </si>
  <si>
    <t>55/KL/24/4/2/25</t>
  </si>
  <si>
    <t>55/KL/24/3/2/25</t>
  </si>
  <si>
    <t>55/KL/18/3/2/25</t>
  </si>
  <si>
    <t>55/KL/64/4/2/16</t>
  </si>
  <si>
    <t>55/KL/48/4/2/16</t>
  </si>
  <si>
    <t>55/KL/48/3/2/16</t>
  </si>
  <si>
    <t>55/KL/40/4/2/16</t>
  </si>
  <si>
    <t>55/KL/36/3/2/16</t>
  </si>
  <si>
    <t>55/KL/32/4/2/16</t>
  </si>
  <si>
    <t>55/KL/30/3/2/16</t>
  </si>
  <si>
    <t>55/KL/24/4/2/16</t>
  </si>
  <si>
    <t>55/KL/24/3/2/16</t>
  </si>
  <si>
    <t>55/KL/18/3/2/16</t>
  </si>
  <si>
    <t>55/KL/64/4/2/10</t>
  </si>
  <si>
    <t>55/KL/48/4/2/10</t>
  </si>
  <si>
    <t>55/KL/48/3/2/10</t>
  </si>
  <si>
    <t>55/KL/40/4/2/10</t>
  </si>
  <si>
    <t>55/KL/36/3/2/10</t>
  </si>
  <si>
    <t>55/KL/32/4/2/10</t>
  </si>
  <si>
    <t>55/KL/30/3/2/10</t>
  </si>
  <si>
    <t>55/KL/24/4/2/10</t>
  </si>
  <si>
    <t>55/KL/24/3/2/10</t>
  </si>
  <si>
    <t>55/KL/18/3/2/10</t>
  </si>
  <si>
    <t>40/KL/64/4/2/120</t>
  </si>
  <si>
    <t>40/KL/48/4/2/120</t>
  </si>
  <si>
    <t>40/KL/48/3/2/120</t>
  </si>
  <si>
    <t>40/KL/40/4/2/120</t>
  </si>
  <si>
    <t>40/KL/36/3/2/120</t>
  </si>
  <si>
    <t>40/KL/32/4/2/120</t>
  </si>
  <si>
    <t>40/KL/30/3/2/120</t>
  </si>
  <si>
    <t>40/KL/24/4/2/120</t>
  </si>
  <si>
    <t>40/KL/24/3/2/120</t>
  </si>
  <si>
    <t>40/KL/18/3/2/120</t>
  </si>
  <si>
    <t>40/KL/64/4/2/95</t>
  </si>
  <si>
    <t>40/KL/48/4/2/95</t>
  </si>
  <si>
    <t>40/KL/48/3/2/95</t>
  </si>
  <si>
    <t>40/KL/40/4/2/95</t>
  </si>
  <si>
    <t>40/KL/36/3/2/95</t>
  </si>
  <si>
    <t>40/KL/32/4/2/95</t>
  </si>
  <si>
    <t>40/KL/30/3/2/95</t>
  </si>
  <si>
    <t>40/KL/24/4/2/95</t>
  </si>
  <si>
    <t>40/KL/24/3/2/95</t>
  </si>
  <si>
    <t>40/KL/18/3/2/95</t>
  </si>
  <si>
    <t>40/KL/64/4/2/70</t>
  </si>
  <si>
    <t>40/KL/48/4/2/70</t>
  </si>
  <si>
    <t>40/KL/48/3/2/70</t>
  </si>
  <si>
    <t>40/KL/40/4/2/70</t>
  </si>
  <si>
    <t>40/KL/36/3/2/70</t>
  </si>
  <si>
    <t>40/KL/32/4/2/70</t>
  </si>
  <si>
    <t>40/KL/30/3/2/70</t>
  </si>
  <si>
    <t>40/KL/24/4/2/70</t>
  </si>
  <si>
    <t>40/KL/24/3/2/70</t>
  </si>
  <si>
    <t>40/KL/18/3/2/70</t>
  </si>
  <si>
    <t>40/KL/64/4/2/50</t>
  </si>
  <si>
    <t>40/KL/48/4/2/50</t>
  </si>
  <si>
    <t>40/KL/48/3/2/50</t>
  </si>
  <si>
    <t>40/KL/40/4/2/50</t>
  </si>
  <si>
    <t>40/KL/36/3/2/50</t>
  </si>
  <si>
    <t>40/KL/32/4/2/50</t>
  </si>
  <si>
    <t>40/KL/30/3/2/50</t>
  </si>
  <si>
    <t>40/KL/24/4/2/50</t>
  </si>
  <si>
    <t>40/KL/24/3/2/50</t>
  </si>
  <si>
    <t>40/KL/18/3/2/50</t>
  </si>
  <si>
    <t>40/KL/64/4/2/35</t>
  </si>
  <si>
    <t>40/KL/48/4/2/35</t>
  </si>
  <si>
    <t>40/KL/48/3/2/35</t>
  </si>
  <si>
    <t>40/KL/40/4/2/35</t>
  </si>
  <si>
    <t>40/KL/36/3/2/35</t>
  </si>
  <si>
    <t>40/KL/32/4/2/35</t>
  </si>
  <si>
    <t>40/KL/30/3/2/35</t>
  </si>
  <si>
    <t>40/KL/24/4/2/35</t>
  </si>
  <si>
    <t>40/KL/24/3/2/35</t>
  </si>
  <si>
    <t>40/KL/18/3/2/35</t>
  </si>
  <si>
    <t>40/KL/64/4/2/25</t>
  </si>
  <si>
    <t>40/KL/48/4/2/25</t>
  </si>
  <si>
    <t>40/KL/48/3/2/25</t>
  </si>
  <si>
    <t>40/KL/40/4/2/25</t>
  </si>
  <si>
    <t>40/KL/36/3/2/25</t>
  </si>
  <si>
    <t>40/KL/32/4/2/25</t>
  </si>
  <si>
    <t>40/KL/30/3/2/25</t>
  </si>
  <si>
    <t>40/KL/24/4/2/25</t>
  </si>
  <si>
    <t>40/KL/24/3/2/25</t>
  </si>
  <si>
    <t>40/KL/18/3/2/25</t>
  </si>
  <si>
    <t>40/KL/64/4/2/16</t>
  </si>
  <si>
    <t>40/KL/48/4/2/16</t>
  </si>
  <si>
    <t>40/KL/48/3/2/16</t>
  </si>
  <si>
    <t>40/KL/40/4/2/16</t>
  </si>
  <si>
    <t>40/KL/36/3/2/16</t>
  </si>
  <si>
    <t>40/KL/32/4/2/16</t>
  </si>
  <si>
    <t>40/KL/30/3/2/16</t>
  </si>
  <si>
    <t>40/KL/24/4/2/16</t>
  </si>
  <si>
    <t>40/KL/24/3/2/16</t>
  </si>
  <si>
    <t>40/KL/18/3/2/16</t>
  </si>
  <si>
    <t>40/KL/64/4/2/10</t>
  </si>
  <si>
    <t>40/KL/48/4/2/10</t>
  </si>
  <si>
    <t>40/KL/48/3/2/10</t>
  </si>
  <si>
    <t>40/KL/40/4/2/10</t>
  </si>
  <si>
    <t>40/KL/36/3/2/10</t>
  </si>
  <si>
    <t>40/KL/32/4/2/10</t>
  </si>
  <si>
    <t>40/KL/30/3/2/10</t>
  </si>
  <si>
    <t>40/KL/24/4/2/10</t>
  </si>
  <si>
    <t>40/KL/24/3/2/10</t>
  </si>
  <si>
    <t>40/KL/18/3/2/10</t>
  </si>
  <si>
    <t>33/KL/64/4/2/120</t>
  </si>
  <si>
    <t>33/KL/48/4/2/120</t>
  </si>
  <si>
    <t>33/KL/48/3/2/120</t>
  </si>
  <si>
    <t>33/KL/40/4/2/120</t>
  </si>
  <si>
    <t>33/KL/36/3/2/120</t>
  </si>
  <si>
    <t>33/KL/32/4/2/120</t>
  </si>
  <si>
    <t>33/KL/30/3/2/120</t>
  </si>
  <si>
    <t>33/KL/24/4/2/120</t>
  </si>
  <si>
    <t>33/KL/24/3/2/120</t>
  </si>
  <si>
    <t>33/KL/18/3/2/120</t>
  </si>
  <si>
    <t>33/KL/64/4/2/95</t>
  </si>
  <si>
    <t>33/KL/48/4/2/95</t>
  </si>
  <si>
    <t>33/KL/48/3/2/95</t>
  </si>
  <si>
    <t>33/KL/40/4/2/95</t>
  </si>
  <si>
    <t>33/KL/36/3/2/95</t>
  </si>
  <si>
    <t>33/KL/32/4/2/95</t>
  </si>
  <si>
    <t>33/KL/30/3/2/95</t>
  </si>
  <si>
    <t>33/KL/24/4/2/95</t>
  </si>
  <si>
    <t>33/KL/24/3/2/95</t>
  </si>
  <si>
    <t>33/KL/18/3/2/95</t>
  </si>
  <si>
    <t>33/KL/64/4/2/70</t>
  </si>
  <si>
    <t>33/KL/48/4/2/70</t>
  </si>
  <si>
    <t>33/KL/48/3/2/70</t>
  </si>
  <si>
    <t>33/KL/40/4/2/70</t>
  </si>
  <si>
    <t>33/KL/36/3/2/70</t>
  </si>
  <si>
    <t>33/KL/32/4/2/70</t>
  </si>
  <si>
    <t>33/KL/30/3/2/70</t>
  </si>
  <si>
    <t>33/KL/24/4/2/70</t>
  </si>
  <si>
    <t>33/KL/24/3/2/70</t>
  </si>
  <si>
    <t>33/KL/18/3/2/70</t>
  </si>
  <si>
    <t>33/KL/64/4/2/50</t>
  </si>
  <si>
    <t>33/KL/48/4/2/50</t>
  </si>
  <si>
    <t>33/KL/48/3/2/50</t>
  </si>
  <si>
    <t>33/KL/40/4/2/50</t>
  </si>
  <si>
    <t>33/KL/36/3/2/50</t>
  </si>
  <si>
    <t>33/KL/32/4/2/50</t>
  </si>
  <si>
    <t>33/KL/30/3/2/50</t>
  </si>
  <si>
    <t>33/KL/24/4/2/50</t>
  </si>
  <si>
    <t>33/KL/24/3/2/50</t>
  </si>
  <si>
    <t>33/KL/18/3/2/50</t>
  </si>
  <si>
    <t>33/KL/64/4/2/35</t>
  </si>
  <si>
    <t>33/KL/48/4/2/35</t>
  </si>
  <si>
    <t>33/KL/48/3/2/35</t>
  </si>
  <si>
    <t>33/KL/40/4/2/35</t>
  </si>
  <si>
    <t>33/KL/36/3/2/35</t>
  </si>
  <si>
    <t>33/KL/32/4/2/35</t>
  </si>
  <si>
    <t>33/KL/30/3/2/35</t>
  </si>
  <si>
    <t>33/KL/24/4/2/35</t>
  </si>
  <si>
    <t>33/KL/24/3/2/35</t>
  </si>
  <si>
    <t>33/KL/18/3/2/35</t>
  </si>
  <si>
    <t>33/KL/64/4/2/25</t>
  </si>
  <si>
    <t>33/KL/48/4/2/25</t>
  </si>
  <si>
    <t>33/KL/48/3/2/25</t>
  </si>
  <si>
    <t>33/KL/40/4/2/25</t>
  </si>
  <si>
    <t>33/KL/36/3/2/25</t>
  </si>
  <si>
    <t>33/KL/32/4/2/25</t>
  </si>
  <si>
    <t>33/KL/30/3/2/25</t>
  </si>
  <si>
    <t>33/KL/24/4/2/25</t>
  </si>
  <si>
    <t>33/KL/24/3/2/25</t>
  </si>
  <si>
    <t>33/KL/18/3/2/25</t>
  </si>
  <si>
    <t>33/KL/64/4/2/16</t>
  </si>
  <si>
    <t>33/KL/48/4/2/16</t>
  </si>
  <si>
    <t>33/KL/48/3/2/16</t>
  </si>
  <si>
    <t>33/KL/40/4/2/16</t>
  </si>
  <si>
    <t>33/KL/36/3/2/16</t>
  </si>
  <si>
    <t>33/KL/32/4/2/16</t>
  </si>
  <si>
    <t>33/KL/30/3/2/16</t>
  </si>
  <si>
    <t>33/KL/24/4/2/16</t>
  </si>
  <si>
    <t>33/KL/24/3/2/16</t>
  </si>
  <si>
    <t>33/KL/18/3/2/16</t>
  </si>
  <si>
    <t>33/KL/64/4/2/10</t>
  </si>
  <si>
    <t>33/KL/48/4/2/10</t>
  </si>
  <si>
    <t>33/KL/48/3/2/10</t>
  </si>
  <si>
    <t>33/KL/40/4/2/10</t>
  </si>
  <si>
    <t>33/KL/36/3/2/10</t>
  </si>
  <si>
    <t>33/KL/32/4/2/10</t>
  </si>
  <si>
    <t>33/KL/30/3/2/10</t>
  </si>
  <si>
    <t>33/KL/24/4/2/10</t>
  </si>
  <si>
    <t>33/KL/24/3/2/10</t>
  </si>
  <si>
    <t>33/KL/18/3/2/10</t>
  </si>
  <si>
    <t>28/KL/64/4/2/120</t>
  </si>
  <si>
    <t>28/KL/48/4/2/120</t>
  </si>
  <si>
    <t>28/KL/48/3/2/120</t>
  </si>
  <si>
    <t>28/KL/40/4/2/120</t>
  </si>
  <si>
    <t>28/KL/36/3/2/120</t>
  </si>
  <si>
    <t>28/KL/32/4/2/120</t>
  </si>
  <si>
    <t>28/KL/30/3/2/120</t>
  </si>
  <si>
    <t>28/KL/24/4/2/120</t>
  </si>
  <si>
    <t>28/KL/24/3/2/120</t>
  </si>
  <si>
    <t>28/KL/18/3/2/120</t>
  </si>
  <si>
    <t>28/KL/64/4/2/95</t>
  </si>
  <si>
    <t>28/KL/48/4/2/95</t>
  </si>
  <si>
    <t>28/KL/48/3/2/95</t>
  </si>
  <si>
    <t>28/KL/40/4/2/95</t>
  </si>
  <si>
    <t>28/KL/36/3/2/95</t>
  </si>
  <si>
    <t>28/KL/32/4/2/95</t>
  </si>
  <si>
    <t>28/KL/30/3/2/95</t>
  </si>
  <si>
    <t>28/KL/24/4/2/95</t>
  </si>
  <si>
    <t>28/KL/24/3/2/95</t>
  </si>
  <si>
    <t>28/KL/18/3/2/95</t>
  </si>
  <si>
    <t>28/KL/64/4/2/70</t>
  </si>
  <si>
    <t>28/KL/48/4/2/70</t>
  </si>
  <si>
    <t>28/KL/48/3/2/70</t>
  </si>
  <si>
    <t>28/KL/40/4/2/70</t>
  </si>
  <si>
    <t>28/KL/36/3/2/70</t>
  </si>
  <si>
    <t>28/KL/32/4/2/70</t>
  </si>
  <si>
    <t>28/KL/30/3/2/70</t>
  </si>
  <si>
    <t>28/KL/24/4/2/70</t>
  </si>
  <si>
    <t>28/KL/24/3/2/70</t>
  </si>
  <si>
    <t>28/KL/18/3/2/70</t>
  </si>
  <si>
    <t>28/KL/64/4/2/50</t>
  </si>
  <si>
    <t>28/KL/48/4/2/50</t>
  </si>
  <si>
    <t>28/KL/48/3/2/50</t>
  </si>
  <si>
    <t>28/KL/40/4/2/50</t>
  </si>
  <si>
    <t>28/KL/36/3/2/50</t>
  </si>
  <si>
    <t>28/KL/32/4/2/50</t>
  </si>
  <si>
    <t>28/KL/30/3/2/50</t>
  </si>
  <si>
    <t>28/KL/24/4/2/50</t>
  </si>
  <si>
    <t>28/KL/24/3/2/50</t>
  </si>
  <si>
    <t>28/KL/18/3/2/50</t>
  </si>
  <si>
    <t>28/KL/64/4/2/35</t>
  </si>
  <si>
    <t>28/KL/48/4/2/35</t>
  </si>
  <si>
    <t>28/KL/48/3/2/35</t>
  </si>
  <si>
    <t>28/KL/40/4/2/35</t>
  </si>
  <si>
    <t>28/KL/36/3/2/35</t>
  </si>
  <si>
    <t>28/KL/32/4/2/35</t>
  </si>
  <si>
    <t>28/KL/30/3/2/35</t>
  </si>
  <si>
    <t>28/KL/24/4/2/35</t>
  </si>
  <si>
    <t>28/KL/24/3/2/35</t>
  </si>
  <si>
    <t>28/KL/18/3/2/35</t>
  </si>
  <si>
    <t>28/KL/64/4/2/25</t>
  </si>
  <si>
    <t>28/KL/48/4/2/25</t>
  </si>
  <si>
    <t>28/KL/48/3/2/25</t>
  </si>
  <si>
    <t>28/KL/40/4/2/25</t>
  </si>
  <si>
    <t>28/KL/36/3/2/25</t>
  </si>
  <si>
    <t>28/KL/32/4/2/25</t>
  </si>
  <si>
    <t>28/KL/30/3/2/25</t>
  </si>
  <si>
    <t>28/KL/24/4/2/25</t>
  </si>
  <si>
    <t>28/KL/24/3/2/25</t>
  </si>
  <si>
    <t>28/KL/18/3/2/25</t>
  </si>
  <si>
    <t>28/KL/64/4/2/16</t>
  </si>
  <si>
    <t>28/KL/48/4/2/16</t>
  </si>
  <si>
    <t>28/KL/48/3/2/16</t>
  </si>
  <si>
    <t>28/KL/40/4/2/16</t>
  </si>
  <si>
    <t>28/KL/36/3/2/16</t>
  </si>
  <si>
    <t>28/KL/32/4/2/16</t>
  </si>
  <si>
    <t>28/KL/30/3/2/16</t>
  </si>
  <si>
    <t>28/KL/24/4/2/16</t>
  </si>
  <si>
    <t>28/KL/24/3/2/16</t>
  </si>
  <si>
    <t>28/KL/18/3/2/16</t>
  </si>
  <si>
    <t>28/KL/64/4/2/10</t>
  </si>
  <si>
    <t>28/KL/48/4/2/10</t>
  </si>
  <si>
    <t>28/KL/48/3/2/10</t>
  </si>
  <si>
    <t>28/KL/40/4/2/10</t>
  </si>
  <si>
    <t>28/KL/36/3/2/10</t>
  </si>
  <si>
    <t>28/KL/32/4/2/10</t>
  </si>
  <si>
    <t>28/KL/30/3/2/10</t>
  </si>
  <si>
    <t>28/KL/24/4/2/10</t>
  </si>
  <si>
    <t>28/KL/24/3/2/10</t>
  </si>
  <si>
    <t>28/KL/18/3/2/10</t>
  </si>
  <si>
    <t>26/KL/64/4/2/120</t>
  </si>
  <si>
    <t>26/KL/48/4/2/120</t>
  </si>
  <si>
    <t>26/KL/48/3/2/120</t>
  </si>
  <si>
    <t>26/KL/40/4/2/120</t>
  </si>
  <si>
    <t>26/KL/36/3/2/120</t>
  </si>
  <si>
    <t>26/KL/32/4/2/120</t>
  </si>
  <si>
    <t>26/KL/30/3/2/120</t>
  </si>
  <si>
    <t>26/KL/24/4/2/120</t>
  </si>
  <si>
    <t>26/KL/24/3/2/120</t>
  </si>
  <si>
    <t>26/KL/18/3/2/120</t>
  </si>
  <si>
    <t>26/KL/64/4/2/95</t>
  </si>
  <si>
    <t>26/KL/48/4/2/95</t>
  </si>
  <si>
    <t>26/KL/48/3/2/95</t>
  </si>
  <si>
    <t>26/KL/40/4/2/95</t>
  </si>
  <si>
    <t>26/KL/36/3/2/95</t>
  </si>
  <si>
    <t>26/KL/32/4/2/95</t>
  </si>
  <si>
    <t>26/KL/30/3/2/95</t>
  </si>
  <si>
    <t>26/KL/24/4/2/95</t>
  </si>
  <si>
    <t>26/KL/24/3/2/95</t>
  </si>
  <si>
    <t>26/KL/18/3/2/95</t>
  </si>
  <si>
    <t>26/KL/64/4/2/70</t>
  </si>
  <si>
    <t>26/KL/48/4/2/70</t>
  </si>
  <si>
    <t>26/KL/48/3/2/70</t>
  </si>
  <si>
    <t>26/KL/40/4/2/70</t>
  </si>
  <si>
    <t>26/KL/36/3/2/70</t>
  </si>
  <si>
    <t>26/KL/32/4/2/70</t>
  </si>
  <si>
    <t>26/KL/30/3/2/70</t>
  </si>
  <si>
    <t>26/KL/24/4/2/70</t>
  </si>
  <si>
    <t>26/KL/24/3/2/70</t>
  </si>
  <si>
    <t>26/KL/18/3/2/70</t>
  </si>
  <si>
    <t>26/KL/64/4/2/50</t>
  </si>
  <si>
    <t>26/KL/48/4/2/50</t>
  </si>
  <si>
    <t>26/KL/48/3/2/50</t>
  </si>
  <si>
    <t>26/KL/40/4/2/50</t>
  </si>
  <si>
    <t>26/KL/36/3/2/50</t>
  </si>
  <si>
    <t>26/KL/32/4/2/50</t>
  </si>
  <si>
    <t>26/KL/30/3/2/50</t>
  </si>
  <si>
    <t>26/KL/24/4/2/50</t>
  </si>
  <si>
    <t>26/KL/24/3/2/50</t>
  </si>
  <si>
    <t>26/KL/18/3/2/50</t>
  </si>
  <si>
    <t>26/KL/64/4/2/35</t>
  </si>
  <si>
    <t>26/KL/48/4/2/35</t>
  </si>
  <si>
    <t>26/KL/48/3/2/35</t>
  </si>
  <si>
    <t>26/KL/40/4/2/35</t>
  </si>
  <si>
    <t>26/KL/36/3/2/35</t>
  </si>
  <si>
    <t>26/KL/32/4/2/35</t>
  </si>
  <si>
    <t>26/KL/30/3/2/35</t>
  </si>
  <si>
    <t>26/KL/24/4/2/35</t>
  </si>
  <si>
    <t>26/KL/24/3/2/35</t>
  </si>
  <si>
    <t>26/KL/18/3/2/35</t>
  </si>
  <si>
    <t>26/KL/64/4/2/25</t>
  </si>
  <si>
    <t>26/KL/48/4/2/25</t>
  </si>
  <si>
    <t>26/KL/48/3/2/25</t>
  </si>
  <si>
    <t>26/KL/40/4/2/25</t>
  </si>
  <si>
    <t>26/KL/36/3/2/25</t>
  </si>
  <si>
    <t>26/KL/32/4/2/25</t>
  </si>
  <si>
    <t>26/KL/30/3/2/25</t>
  </si>
  <si>
    <t>26/KL/24/4/2/25</t>
  </si>
  <si>
    <t>26/KL/24/3/2/25</t>
  </si>
  <si>
    <t>26/KL/18/3/2/25</t>
  </si>
  <si>
    <t>26/KL/64/4/2/16</t>
  </si>
  <si>
    <t>26/KL/48/4/2/16</t>
  </si>
  <si>
    <t>26/KL/48/3/2/16</t>
  </si>
  <si>
    <t>26/KL/40/4/2/16</t>
  </si>
  <si>
    <t>26/KL/36/3/2/16</t>
  </si>
  <si>
    <t>26/KL/32/4/2/16</t>
  </si>
  <si>
    <t>26/KL/30/3/2/16</t>
  </si>
  <si>
    <t>26/KL/24/4/2/16</t>
  </si>
  <si>
    <t>26/KL/24/3/2/16</t>
  </si>
  <si>
    <t>26/KL/18/3/2/16</t>
  </si>
  <si>
    <t>26/KL/64/4/2/10</t>
  </si>
  <si>
    <t>26/KL/48/4/2/10</t>
  </si>
  <si>
    <t>26/KL/48/3/2/10</t>
  </si>
  <si>
    <t>26/KL/40/4/2/10</t>
  </si>
  <si>
    <t>26/KL/36/3/2/10</t>
  </si>
  <si>
    <t>26/KL/32/4/2/10</t>
  </si>
  <si>
    <t>26/KL/30/3/2/10</t>
  </si>
  <si>
    <t>26/KL/24/4/2/10</t>
  </si>
  <si>
    <t>26/KL/24/3/2/10</t>
  </si>
  <si>
    <t>26/KL/18/3/2/10</t>
  </si>
  <si>
    <t>17/KL/64/4/2/120</t>
  </si>
  <si>
    <t>17/KL/48/4/2/120</t>
  </si>
  <si>
    <t>17/KL/48/3/2/120</t>
  </si>
  <si>
    <t>17/KL/40/4/2/120</t>
  </si>
  <si>
    <t>17/KL/36/3/2/120</t>
  </si>
  <si>
    <t>17/KL/32/4/2/120</t>
  </si>
  <si>
    <t>17/KL/30/3/2/120</t>
  </si>
  <si>
    <t>17/KL/24/4/2/120</t>
  </si>
  <si>
    <t>17/KL/24/3/2/120</t>
  </si>
  <si>
    <t>17/KL/18/3/2/120</t>
  </si>
  <si>
    <t>17/KL/64/4/2/95</t>
  </si>
  <si>
    <t>17/KL/48/4/2/95</t>
  </si>
  <si>
    <t>17/KL/48/3/2/95</t>
  </si>
  <si>
    <t>17/KL/40/4/2/95</t>
  </si>
  <si>
    <t>17/KL/36/3/2/95</t>
  </si>
  <si>
    <t>17/KL/32/4/2/95</t>
  </si>
  <si>
    <t>17/KL/30/3/2/95</t>
  </si>
  <si>
    <t>17/KL/24/4/2/95</t>
  </si>
  <si>
    <t>17/KL/24/3/2/95</t>
  </si>
  <si>
    <t>17/KL/18/3/2/95</t>
  </si>
  <si>
    <t>17/KL/64/4/2/70</t>
  </si>
  <si>
    <t>17/KL/48/4/2/70</t>
  </si>
  <si>
    <t>17/KL/48/3/2/70</t>
  </si>
  <si>
    <t>17/KL/40/4/2/70</t>
  </si>
  <si>
    <t>17/KL/36/3/2/70</t>
  </si>
  <si>
    <t>17/KL/32/4/2/70</t>
  </si>
  <si>
    <t>17/KL/30/3/2/70</t>
  </si>
  <si>
    <t>17/KL/24/4/2/70</t>
  </si>
  <si>
    <t>17/KL/24/3/2/70</t>
  </si>
  <si>
    <t>17/KL/18/3/2/70</t>
  </si>
  <si>
    <t>17/KL/64/4/2/50</t>
  </si>
  <si>
    <t>17/KL/48/4/2/50</t>
  </si>
  <si>
    <t>17/KL/48/3/2/50</t>
  </si>
  <si>
    <t>17/KL/40/4/2/50</t>
  </si>
  <si>
    <t>17/KL/36/3/2/50</t>
  </si>
  <si>
    <t>17/KL/32/4/2/50</t>
  </si>
  <si>
    <t>17/KL/30/3/2/50</t>
  </si>
  <si>
    <t>17/KL/24/4/2/50</t>
  </si>
  <si>
    <t>17/KL/24/3/2/50</t>
  </si>
  <si>
    <t>17/KL/18/3/2/50</t>
  </si>
  <si>
    <t>17/KL/64/4/2/35</t>
  </si>
  <si>
    <t>17/KL/48/4/2/35</t>
  </si>
  <si>
    <t>17/KL/48/3/2/35</t>
  </si>
  <si>
    <t>17/KL/40/4/2/35</t>
  </si>
  <si>
    <t>17/KL/36/3/2/35</t>
  </si>
  <si>
    <t>17/KL/32/4/2/35</t>
  </si>
  <si>
    <t>17/KL/30/3/2/35</t>
  </si>
  <si>
    <t>17/KL/24/4/2/35</t>
  </si>
  <si>
    <t>17/KL/24/3/2/35</t>
  </si>
  <si>
    <t>17/KL/18/3/2/35</t>
  </si>
  <si>
    <t>17/KL/64/4/2/25</t>
  </si>
  <si>
    <t>17/KL/48/4/2/25</t>
  </si>
  <si>
    <t>17/KL/48/3/2/25</t>
  </si>
  <si>
    <t>17/KL/40/4/2/25</t>
  </si>
  <si>
    <t>17/KL/36/3/2/25</t>
  </si>
  <si>
    <t>17/KL/32/4/2/25</t>
  </si>
  <si>
    <t>17/KL/30/3/2/25</t>
  </si>
  <si>
    <t>17/KL/24/4/2/25</t>
  </si>
  <si>
    <t>17/KL/24/3/2/25</t>
  </si>
  <si>
    <t>17/KL/18/3/2/25</t>
  </si>
  <si>
    <t>17/KL/64/4/2/16</t>
  </si>
  <si>
    <t>17/KL/48/4/2/16</t>
  </si>
  <si>
    <t>17/KL/48/3/2/16</t>
  </si>
  <si>
    <t>17/KL/40/4/2/16</t>
  </si>
  <si>
    <t>17/KL/36/3/2/16</t>
  </si>
  <si>
    <t>17/KL/32/4/2/16</t>
  </si>
  <si>
    <t>17/KL/30/3/2/16</t>
  </si>
  <si>
    <t>17/KL/24/4/2/16</t>
  </si>
  <si>
    <t>17/KL/24/3/2/16</t>
  </si>
  <si>
    <t>17/KL/18/3/2/16</t>
  </si>
  <si>
    <t>17/KL/64/4/2/10</t>
  </si>
  <si>
    <t>17/KL/48/4/2/10</t>
  </si>
  <si>
    <t>17/KL/48/3/2/10</t>
  </si>
  <si>
    <t>17/KL/40/4/2/10</t>
  </si>
  <si>
    <t>17/KL/36/3/2/10</t>
  </si>
  <si>
    <t>17/KL/32/4/2/10</t>
  </si>
  <si>
    <t>17/KL/30/3/2/10</t>
  </si>
  <si>
    <t>17/KL/24/4/2/10</t>
  </si>
  <si>
    <t>17/KL/24/3/2/10</t>
  </si>
  <si>
    <t>17/KL/18/3/2/10</t>
  </si>
  <si>
    <t>TCL 40-12</t>
  </si>
  <si>
    <t>TCL 55-12</t>
  </si>
  <si>
    <t>TCL 65-12</t>
  </si>
  <si>
    <t>TCL 80-12</t>
  </si>
  <si>
    <t>TCL 100-12</t>
  </si>
  <si>
    <t>TCL 120-12</t>
  </si>
  <si>
    <t>TCL 150-12</t>
  </si>
  <si>
    <t>TCL 200-12</t>
  </si>
  <si>
    <t>TCL 12-12</t>
  </si>
  <si>
    <t>TCL 18-12</t>
  </si>
  <si>
    <t>TCL 26-12</t>
  </si>
  <si>
    <t>model</t>
  </si>
  <si>
    <t>EP 5-12 T2</t>
  </si>
  <si>
    <t>EP 7,2-12 T2</t>
  </si>
  <si>
    <t>EV 6-12 T1T2</t>
  </si>
  <si>
    <t>EV 7-12 T2</t>
  </si>
  <si>
    <t>EV 9-12 T2</t>
  </si>
  <si>
    <t>EVL 9-12 T2</t>
  </si>
  <si>
    <t>EPS 28-12</t>
  </si>
  <si>
    <t>EPL 7,2-12 T2</t>
  </si>
  <si>
    <t>EPL 100-12 FT</t>
  </si>
  <si>
    <t>AM 5-12 T2</t>
  </si>
  <si>
    <t>AM 7-12 T2</t>
  </si>
  <si>
    <t>AV 9-12 T2</t>
  </si>
  <si>
    <t>AML 7-12 T2</t>
  </si>
  <si>
    <t>AML 9-12 T2</t>
  </si>
  <si>
    <t>TCL 7,2-12 T2</t>
  </si>
  <si>
    <t>TCL 9-12 T2</t>
  </si>
  <si>
    <t>TCL 28-12 W</t>
  </si>
  <si>
    <t>BP 2,3-12</t>
  </si>
  <si>
    <t>BP 3,6-12</t>
  </si>
  <si>
    <t>TC 3-6</t>
  </si>
  <si>
    <t>TC 12-6</t>
  </si>
  <si>
    <t>TC 1,2-12</t>
  </si>
  <si>
    <t>TC 2,3-12</t>
  </si>
  <si>
    <t>TC 3,6-12</t>
  </si>
  <si>
    <t>TC 4,5-12</t>
  </si>
  <si>
    <t>TC 7-12</t>
  </si>
  <si>
    <t>TC 12-12</t>
  </si>
  <si>
    <t>TC 18-12</t>
  </si>
  <si>
    <t>TC 26-12</t>
  </si>
  <si>
    <t>TC 45-12</t>
  </si>
  <si>
    <t>TC 65-12</t>
  </si>
  <si>
    <t>FGB 7-12</t>
  </si>
  <si>
    <t>FGB 18-12</t>
  </si>
  <si>
    <t>lp</t>
  </si>
  <si>
    <t>kod GTIN</t>
  </si>
  <si>
    <t>EH 7-12 T1</t>
  </si>
  <si>
    <t>EH 7-12 T2</t>
  </si>
  <si>
    <t>EH 9-12 T2</t>
  </si>
  <si>
    <t>EH 12-12</t>
  </si>
  <si>
    <t>EH 17-12</t>
  </si>
  <si>
    <t>EH 28-12</t>
  </si>
  <si>
    <t>EH 42-12</t>
  </si>
  <si>
    <t>EH 65-12</t>
  </si>
  <si>
    <t>EH 100-12</t>
  </si>
  <si>
    <t>EH 120-12</t>
  </si>
  <si>
    <t>EH 160-12</t>
  </si>
  <si>
    <t>EH 200-12</t>
  </si>
  <si>
    <t>EH 230-12</t>
  </si>
  <si>
    <t>EPS 180-6</t>
  </si>
  <si>
    <t>EPL 170-6</t>
  </si>
  <si>
    <t>EC 7-12 T1</t>
  </si>
  <si>
    <t>EC 12-12</t>
  </si>
  <si>
    <t>EC 17-12</t>
  </si>
  <si>
    <t>EC 26-12</t>
  </si>
  <si>
    <t>EC 40-12</t>
  </si>
  <si>
    <t>EC 65-12</t>
  </si>
  <si>
    <t>EC 80-12</t>
  </si>
  <si>
    <t>EC 100-12</t>
  </si>
  <si>
    <t>EVC 20-12</t>
  </si>
  <si>
    <t>EVC 24-12</t>
  </si>
  <si>
    <t>EVC 26-12</t>
  </si>
  <si>
    <t>EVC 35-12</t>
  </si>
  <si>
    <t>EVC 50-12</t>
  </si>
  <si>
    <t>EVC 70-12</t>
  </si>
  <si>
    <t>EPL 26-12 FTN</t>
  </si>
  <si>
    <t>EPL 60-12 FTN</t>
  </si>
  <si>
    <t>EPL 85-12 FTN</t>
  </si>
  <si>
    <t>EPL100-12 FTN</t>
  </si>
  <si>
    <t>EPL125-12 FTN</t>
  </si>
  <si>
    <t>EPL155-12 FTN</t>
  </si>
  <si>
    <t>EPL180-12 FTN</t>
  </si>
  <si>
    <t>EXL 200N</t>
  </si>
  <si>
    <t>EXL 260N</t>
  </si>
  <si>
    <t>EXL 300N</t>
  </si>
  <si>
    <t>EXL 400N</t>
  </si>
  <si>
    <t>EXL 500N</t>
  </si>
  <si>
    <t>EXL 600N</t>
  </si>
  <si>
    <t>EXL 800N</t>
  </si>
  <si>
    <t>EXL 1000N</t>
  </si>
  <si>
    <t>EXL 1200N</t>
  </si>
  <si>
    <t>EXL 1500N</t>
  </si>
  <si>
    <t>EXL 1600N</t>
  </si>
  <si>
    <t>EXL 2000N</t>
  </si>
  <si>
    <t>EXL 3000N</t>
  </si>
  <si>
    <t>EGR 200-6</t>
  </si>
  <si>
    <t>EGR 6,5-12</t>
  </si>
  <si>
    <t>EGR 30-12</t>
  </si>
  <si>
    <t>EGR 70-12</t>
  </si>
  <si>
    <t>EGR 80-12</t>
  </si>
  <si>
    <t>EGR 110-12</t>
  </si>
  <si>
    <t>EGR 120-12</t>
  </si>
  <si>
    <t>EGR 160-12</t>
  </si>
  <si>
    <t>EGR 210-12</t>
  </si>
  <si>
    <t>EGC 180-6</t>
  </si>
  <si>
    <t>EGC 26-12</t>
  </si>
  <si>
    <t>EGC 63-12</t>
  </si>
  <si>
    <t>EGC 70-12</t>
  </si>
  <si>
    <t>EGC 100-12</t>
  </si>
  <si>
    <t>EGC 105-12</t>
  </si>
  <si>
    <t>EGC 135-12</t>
  </si>
  <si>
    <t>EGC 180-12</t>
  </si>
  <si>
    <t>EGS 215-6</t>
  </si>
  <si>
    <t>EGS 33-12</t>
  </si>
  <si>
    <t>EGS 75-12</t>
  </si>
  <si>
    <t>EGS 85-12</t>
  </si>
  <si>
    <t>EGS 120-12</t>
  </si>
  <si>
    <t>EGS 130-12</t>
  </si>
  <si>
    <t>EGS 170-12</t>
  </si>
  <si>
    <t>EGS 225-12</t>
  </si>
  <si>
    <t>2 OPzV 200</t>
  </si>
  <si>
    <t>6 OPzV 300</t>
  </si>
  <si>
    <t>6 OPzV 400</t>
  </si>
  <si>
    <t>7 OPzV 500</t>
  </si>
  <si>
    <t>6 OPzV 600</t>
  </si>
  <si>
    <t>8 OPzV 800</t>
  </si>
  <si>
    <t>10 OPzV 1000</t>
  </si>
  <si>
    <t>12 OPzV 1200</t>
  </si>
  <si>
    <t>12 OPzV 1500</t>
  </si>
  <si>
    <t>16 OPzV 2000</t>
  </si>
  <si>
    <t>20 OPzV 2500</t>
  </si>
  <si>
    <t>24 Opzv 3000</t>
  </si>
  <si>
    <t>EXL-200NG</t>
  </si>
  <si>
    <t>EXL-260NG</t>
  </si>
  <si>
    <t>EXL-300NG</t>
  </si>
  <si>
    <t>EXL-400NG</t>
  </si>
  <si>
    <t>EXL-500NG</t>
  </si>
  <si>
    <t>EXL-600NG</t>
  </si>
  <si>
    <t>EXL-800NG</t>
  </si>
  <si>
    <t>EXL-1000NG</t>
  </si>
  <si>
    <t>EXL-1200NG</t>
  </si>
  <si>
    <t>EXL-1500NG</t>
  </si>
  <si>
    <t>EXL-1600NG</t>
  </si>
  <si>
    <t>EXL-2000NG</t>
  </si>
  <si>
    <t>EXL-3000NG</t>
  </si>
  <si>
    <t>AFT 180-12</t>
  </si>
  <si>
    <t>AMG 200-6</t>
  </si>
  <si>
    <t>AMG 17-12</t>
  </si>
  <si>
    <t>AMG 26-12</t>
  </si>
  <si>
    <t>AMG 45-12</t>
  </si>
  <si>
    <t>AMG 65-12</t>
  </si>
  <si>
    <t>AMG 85-12</t>
  </si>
  <si>
    <t>AMG 125-12</t>
  </si>
  <si>
    <t>AMG 140-12</t>
  </si>
  <si>
    <t>ACG 24-12</t>
  </si>
  <si>
    <t>ACG 30-12</t>
  </si>
  <si>
    <t>ACG 40-12</t>
  </si>
  <si>
    <t>ACG 50-12</t>
  </si>
  <si>
    <t>ACG 70-12</t>
  </si>
  <si>
    <t>AFTG 70-12</t>
  </si>
  <si>
    <t>AFTG 100-12</t>
  </si>
  <si>
    <t>AFTG 150-12</t>
  </si>
  <si>
    <t>AFTG 180-12</t>
  </si>
  <si>
    <t>AXG-100</t>
  </si>
  <si>
    <t>AXG-200</t>
  </si>
  <si>
    <t>AXG-300</t>
  </si>
  <si>
    <t>AXG-400</t>
  </si>
  <si>
    <t>AXG-500</t>
  </si>
  <si>
    <t>AXG-600</t>
  </si>
  <si>
    <t>AXG-800</t>
  </si>
  <si>
    <t>AXG-1000</t>
  </si>
  <si>
    <t>AXG-1500</t>
  </si>
  <si>
    <t>AXG-2000</t>
  </si>
  <si>
    <t>AXG-3000</t>
  </si>
  <si>
    <t>250/SO/18/3/2</t>
  </si>
  <si>
    <t>250/SO/24/3/2</t>
  </si>
  <si>
    <t>250/SO/24/4/2</t>
  </si>
  <si>
    <t>250/SO/30/3/2</t>
  </si>
  <si>
    <t>250/SO/32/4/2</t>
  </si>
  <si>
    <t>250/SO/36/3/2</t>
  </si>
  <si>
    <t>250/SO/40/4/2</t>
  </si>
  <si>
    <t>250/SO/48/3/2</t>
  </si>
  <si>
    <t>250/SO/48/4/2</t>
  </si>
  <si>
    <t>250/SO/64/4/2</t>
  </si>
  <si>
    <t>250/SZ/18/3/2</t>
  </si>
  <si>
    <t>250/SZ/24/3/2</t>
  </si>
  <si>
    <t>250/SZ/24/4/2</t>
  </si>
  <si>
    <t>250/SZ/30/3/2</t>
  </si>
  <si>
    <t>250/SZ/32/4/2</t>
  </si>
  <si>
    <t>250/SZ/36/3/2</t>
  </si>
  <si>
    <t>250/SZ/40/4/2</t>
  </si>
  <si>
    <t>250/SZ/48/3/2</t>
  </si>
  <si>
    <t>250/SZ/48/4/2</t>
  </si>
  <si>
    <t>250/SZ/64/4/2</t>
  </si>
  <si>
    <t>250/KL/18/3/2/10</t>
  </si>
  <si>
    <t>250/KL/24/3/2/10</t>
  </si>
  <si>
    <t>250/KL/24/4/2/10</t>
  </si>
  <si>
    <t>250/KL/30/3/2/10</t>
  </si>
  <si>
    <t>250/KL/32/4/2/10</t>
  </si>
  <si>
    <t>250/KL/36/3/2/10</t>
  </si>
  <si>
    <t>250/KL/40/4/2/10</t>
  </si>
  <si>
    <t>250/KL/48/3/2/10</t>
  </si>
  <si>
    <t>250/KL/48/4/2/10</t>
  </si>
  <si>
    <t>250/KL/64/4/2/10</t>
  </si>
  <si>
    <t>250/KL/18/3/2/16</t>
  </si>
  <si>
    <t>250/KL/24/3/2/16</t>
  </si>
  <si>
    <t>250/KL/24/4/2/16</t>
  </si>
  <si>
    <t>250/KL/30/3/2/16</t>
  </si>
  <si>
    <t>250/KL/32/4/2/16</t>
  </si>
  <si>
    <t>250/KL/36/3/2/16</t>
  </si>
  <si>
    <t>250/KL/40/4/2/16</t>
  </si>
  <si>
    <t>250/KL/48/3/2/16</t>
  </si>
  <si>
    <t>250/KL/48/4/2/16</t>
  </si>
  <si>
    <t>250/KL/64/4/2/16</t>
  </si>
  <si>
    <t>250/KL/18/3/2/25</t>
  </si>
  <si>
    <t>250/KL/24/3/2/25</t>
  </si>
  <si>
    <t>250/KL/24/4/2/25</t>
  </si>
  <si>
    <t>250/KL/30/3/2/25</t>
  </si>
  <si>
    <t>250/KL/32/4/2/25</t>
  </si>
  <si>
    <t>250/KL/36/3/2/25</t>
  </si>
  <si>
    <t>250/KL/40/4/2/25</t>
  </si>
  <si>
    <t>250/KL/48/3/2/25</t>
  </si>
  <si>
    <t>250/KL/48/4/2/25</t>
  </si>
  <si>
    <t>250/KL/64/4/2/25</t>
  </si>
  <si>
    <t>250/KL/18/3/2/35</t>
  </si>
  <si>
    <t>250/KL/24/3/2/35</t>
  </si>
  <si>
    <t>250/KL/24/4/2/35</t>
  </si>
  <si>
    <t>250/KL/30/3/2/35</t>
  </si>
  <si>
    <t>250/KL/32/4/2/35</t>
  </si>
  <si>
    <t>250/KL/36/3/2/35</t>
  </si>
  <si>
    <t>250/KL/40/4/2/35</t>
  </si>
  <si>
    <t>250/KL/48/3/2/35</t>
  </si>
  <si>
    <t>250/KL/48/4/2/35</t>
  </si>
  <si>
    <t>250/KL/64/4/2/35</t>
  </si>
  <si>
    <t>250/KL/18/3/2/50</t>
  </si>
  <si>
    <t>250/KL/24/3/2/50</t>
  </si>
  <si>
    <t>250/KL/24/4/2/50</t>
  </si>
  <si>
    <t>250/KL/30/3/2/50</t>
  </si>
  <si>
    <t>250/KL/32/4/2/50</t>
  </si>
  <si>
    <t>250/KL/36/3/2/50</t>
  </si>
  <si>
    <t>250/KL/40/4/2/50</t>
  </si>
  <si>
    <t>250/KL/48/3/2/50</t>
  </si>
  <si>
    <t>250/KL/48/4/2/50</t>
  </si>
  <si>
    <t>250/KL/64/4/2/50</t>
  </si>
  <si>
    <t>250/KL/18/3/2/70</t>
  </si>
  <si>
    <t>250/KL/24/3/2/70</t>
  </si>
  <si>
    <t>250/KL/24/4/2/70</t>
  </si>
  <si>
    <t>250/KL/30/3/2/70</t>
  </si>
  <si>
    <t>250/KL/32/4/2/70</t>
  </si>
  <si>
    <t>250/KL/36/3/2/70</t>
  </si>
  <si>
    <t>250/KL/40/4/2/70</t>
  </si>
  <si>
    <t>250/KL/48/3/2/70</t>
  </si>
  <si>
    <t>250/KL/48/4/2/70</t>
  </si>
  <si>
    <t>250/KL/64/4/2/70</t>
  </si>
  <si>
    <t>250/KL/18/3/2/95</t>
  </si>
  <si>
    <t>250/KL/24/3/2/95</t>
  </si>
  <si>
    <t>250/KL/24/4/2/95</t>
  </si>
  <si>
    <t>250/KL/30/3/2/95</t>
  </si>
  <si>
    <t>250/KL/32/4/2/95</t>
  </si>
  <si>
    <t>250/KL/36/3/2/95</t>
  </si>
  <si>
    <t>250/KL/40/4/2/95</t>
  </si>
  <si>
    <t>250/KL/48/3/2/95</t>
  </si>
  <si>
    <t>250/KL/48/4/2/95</t>
  </si>
  <si>
    <t>250/KL/64/4/2/95</t>
  </si>
  <si>
    <t>250/KL/18/3/2/120</t>
  </si>
  <si>
    <t>250/KL/24/3/2/120</t>
  </si>
  <si>
    <t>250/KL/24/4/2/120</t>
  </si>
  <si>
    <t>250/KL/30/3/2/120</t>
  </si>
  <si>
    <t>250/KL/32/4/2/120</t>
  </si>
  <si>
    <t>250/KL/36/3/2/120</t>
  </si>
  <si>
    <t>250/KL/40/4/2/120</t>
  </si>
  <si>
    <t>250/KL/48/3/2/120</t>
  </si>
  <si>
    <t>250/KL/48/4/2/120</t>
  </si>
  <si>
    <t>250/KL/64/4/2/120</t>
  </si>
  <si>
    <t>FGB 1,2-12</t>
  </si>
  <si>
    <t>ean</t>
  </si>
  <si>
    <t>Seria AM o żywotności projektowanej 6-9 lat wg EUROBAT</t>
  </si>
  <si>
    <t>[szt]</t>
  </si>
  <si>
    <t>Seria AV o żywotności projektowanej 6-9 lat wg EUROBAT</t>
  </si>
  <si>
    <t>Seria AML o żywotności projektowanej 10-12 lat wg EUROBAT</t>
  </si>
  <si>
    <t>Seria AFT o żywotności projektowanej 10-12 lat wg EUROBAT</t>
  </si>
  <si>
    <t>Wykonanie Front Terminal</t>
  </si>
  <si>
    <t>Seria AXL o żywotności projektowanej powyżej 12 lat wg EUROBAT</t>
  </si>
  <si>
    <t>Akumulatory bezobsługowe, kwasowo-ołowiowe, wykonane w technologii żelowej</t>
  </si>
  <si>
    <t>Seria AMG o żywotności projektowanej 10-12 lat wg EUROBAT</t>
  </si>
  <si>
    <t>Seria OPzV o żywotności projektowanej ponad 18 lat wg EUROBAT</t>
  </si>
  <si>
    <t>Akumulatory litowo-żelazowo-fosforanowe LFP LiFePO4</t>
  </si>
  <si>
    <t xml:space="preserve">Seria LFP </t>
  </si>
  <si>
    <t>Pojemność</t>
  </si>
  <si>
    <t>LFP 12,8V 46Ah</t>
  </si>
  <si>
    <t>LFP 12,8V 64Ah</t>
  </si>
  <si>
    <t>LFP 12,8V 80Ah</t>
  </si>
  <si>
    <t>LFP 12,8V 100Ah</t>
  </si>
  <si>
    <t>LFP 12,8V 120Ah</t>
  </si>
  <si>
    <t>LFP 12,8V 150Ah</t>
  </si>
  <si>
    <t>LFP 12,8V 200Ah</t>
  </si>
  <si>
    <t>LFP 25,6V 50Ah</t>
  </si>
  <si>
    <t>Ładowarki do akumulatorów LFP LiFePO4</t>
  </si>
  <si>
    <t>Napięcie ładowania</t>
  </si>
  <si>
    <t>Prąd ładowania</t>
  </si>
  <si>
    <t>V</t>
  </si>
  <si>
    <t>A</t>
  </si>
  <si>
    <t xml:space="preserve">14,6V 20A </t>
  </si>
  <si>
    <t xml:space="preserve">14,6V 50A </t>
  </si>
  <si>
    <t>29,2V 10A</t>
  </si>
  <si>
    <t>LFP/12/46/E/B</t>
  </si>
  <si>
    <t>LFP/12/64/E/B</t>
  </si>
  <si>
    <t>LFP/12/80/E/B</t>
  </si>
  <si>
    <t>LFP/12/100/E/B</t>
  </si>
  <si>
    <t>LFP/12/120/E/B</t>
  </si>
  <si>
    <t>LFP/12/150/E/B</t>
  </si>
  <si>
    <t>LFP/12/200/E/B</t>
  </si>
  <si>
    <t xml:space="preserve">
LFP/24/50/E/B</t>
  </si>
  <si>
    <t>CH-LFP/12/20</t>
  </si>
  <si>
    <t>CH-LFP/12/50</t>
  </si>
  <si>
    <t>CH-LFP/24/10</t>
  </si>
  <si>
    <t>cena</t>
  </si>
  <si>
    <t>Dostawy są realizowane są za pośrednictwem firmy kurierskiej na koszt EMU                            (z uwzględnieniem pkt. 3c).</t>
  </si>
  <si>
    <t>Zawarte w cenniku ceny akumulatorów są cenami jednostkowymi netto wyrażonymi w PLN</t>
  </si>
  <si>
    <t>DETALICZNY</t>
  </si>
  <si>
    <t>Seria BP o żywotności projektowanej 5 lat wg EUROBAT</t>
  </si>
  <si>
    <r>
      <t xml:space="preserve">Oferta handlowa </t>
    </r>
    <r>
      <rPr>
        <sz val="16"/>
        <color indexed="63"/>
        <rFont val="Calibri"/>
        <family val="2"/>
        <charset val="238"/>
      </rPr>
      <t>obejmuje akumulatory  wykonane w technologii AGM oraz żelowej i obowiązuje od 01.01.2023 roku.</t>
    </r>
  </si>
  <si>
    <t xml:space="preserve">Oferta jest ważna od 01.01.2023 do 31.03.2023. </t>
  </si>
  <si>
    <t>LFP/12/8/E/B</t>
  </si>
  <si>
    <t>CH-LFP/12/35</t>
  </si>
  <si>
    <t>LFP/12/25/E/B</t>
  </si>
  <si>
    <t>14,6V 35A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</si>
</sst>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0.0"/>
  </numFmts>
  <fonts count="34">
    <font>
      <sz val="11"/>
      <color theme="1"/>
      <name val="Calibri"/>
      <family val="2"/>
      <charset val="238"/>
      <scheme val="minor"/>
    </font>
    <font>
      <b/>
      <vertAlign val="subscript"/>
      <sz val="10"/>
      <color indexed="63"/>
      <name val="Calibri"/>
      <family val="2"/>
      <charset val="238"/>
    </font>
    <font>
      <sz val="16"/>
      <color indexed="63"/>
      <name val="Calibri"/>
      <family val="2"/>
      <charset val="238"/>
    </font>
    <font>
      <sz val="11"/>
      <name val="Wingdings"/>
      <charset val="2"/>
    </font>
    <font>
      <u/>
      <sz val="11"/>
      <color theme="10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theme="1" tint="0.249977111117893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b/>
      <sz val="12"/>
      <color theme="1" tint="0.249977111117893"/>
      <name val="Calibri"/>
      <family val="2"/>
      <charset val="238"/>
      <scheme val="minor"/>
    </font>
    <font>
      <sz val="18"/>
      <color theme="1" tint="0.249977111117893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sz val="12"/>
      <color theme="1" tint="0.249977111117893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6"/>
      <color theme="1" tint="0.249977111117893"/>
      <name val="Calibri"/>
      <family val="2"/>
      <charset val="238"/>
      <scheme val="minor"/>
    </font>
    <font>
      <b/>
      <sz val="9"/>
      <color theme="1" tint="0.249977111117893"/>
      <name val="Calibri"/>
      <family val="2"/>
      <charset val="238"/>
      <scheme val="minor"/>
    </font>
    <font>
      <sz val="8"/>
      <color theme="1" tint="0.249977111117893"/>
      <name val="Calibri"/>
      <family val="2"/>
      <charset val="238"/>
      <scheme val="minor"/>
    </font>
    <font>
      <b/>
      <sz val="22"/>
      <color theme="1" tint="0.249977111117893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 tint="0.14999847407452621"/>
      <name val="Calibri"/>
      <family val="2"/>
      <charset val="238"/>
      <scheme val="minor"/>
    </font>
    <font>
      <sz val="14"/>
      <color theme="1" tint="0.249977111117893"/>
      <name val="Calibri"/>
      <family val="2"/>
      <charset val="238"/>
      <scheme val="minor"/>
    </font>
    <font>
      <b/>
      <sz val="16"/>
      <color theme="1" tint="0.249977111117893"/>
      <name val="Calibri"/>
      <family val="2"/>
      <charset val="238"/>
      <scheme val="minor"/>
    </font>
    <font>
      <sz val="11"/>
      <color theme="1" tint="0.249977111117893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宋体"/>
      <charset val="134"/>
    </font>
    <font>
      <b/>
      <sz val="14"/>
      <color theme="1" tint="0.1499984740745262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AE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36D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DA97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double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uble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/>
      <bottom/>
      <diagonal/>
    </border>
    <border>
      <left style="medium">
        <color theme="1" tint="0.24994659260841701"/>
      </left>
      <right style="thin">
        <color theme="1" tint="0.24994659260841701"/>
      </right>
      <top/>
      <bottom style="medium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indexed="64"/>
      </top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double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uble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indexed="64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indexed="64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1" tint="0.24994659260841701"/>
      </bottom>
      <diagonal/>
    </border>
    <border>
      <left/>
      <right style="medium">
        <color indexed="64"/>
      </right>
      <top style="thin">
        <color theme="1" tint="0.24994659260841701"/>
      </top>
      <bottom/>
      <diagonal/>
    </border>
    <border>
      <left style="medium">
        <color indexed="64"/>
      </left>
      <right style="thin">
        <color theme="1" tint="0.24994659260841701"/>
      </right>
      <top style="medium">
        <color indexed="64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medium">
        <color indexed="64"/>
      </top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indexed="64"/>
      </left>
      <right style="thin">
        <color theme="1" tint="0.24994659260841701"/>
      </right>
      <top style="double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double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double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24994659260841701"/>
      </left>
      <right style="medium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double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double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double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/>
      <top style="double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double">
        <color theme="1" tint="0.24994659260841701"/>
      </top>
      <bottom style="medium">
        <color indexed="64"/>
      </bottom>
      <diagonal/>
    </border>
    <border>
      <left/>
      <right style="thin">
        <color theme="1" tint="0.24994659260841701"/>
      </right>
      <top style="double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medium">
        <color indexed="64"/>
      </top>
      <bottom/>
      <diagonal/>
    </border>
    <border>
      <left style="thin">
        <color theme="1" tint="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medium">
        <color indexed="64"/>
      </right>
      <top/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/>
      <bottom style="medium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30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2" fillId="0" borderId="0"/>
  </cellStyleXfs>
  <cellXfs count="45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Font="1"/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8" fillId="5" borderId="26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2" fontId="8" fillId="5" borderId="29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8" fillId="5" borderId="33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justify"/>
    </xf>
    <xf numFmtId="2" fontId="8" fillId="3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19" fillId="0" borderId="24" xfId="1" applyFont="1" applyBorder="1" applyAlignment="1" applyProtection="1">
      <alignment horizontal="left" vertical="center" wrapText="1"/>
    </xf>
    <xf numFmtId="2" fontId="3" fillId="5" borderId="42" xfId="1" applyNumberFormat="1" applyFont="1" applyFill="1" applyBorder="1" applyAlignment="1" applyProtection="1">
      <alignment horizontal="center" vertical="center" wrapText="1"/>
    </xf>
    <xf numFmtId="2" fontId="3" fillId="5" borderId="29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2" fontId="3" fillId="5" borderId="33" xfId="1" applyNumberFormat="1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2" fontId="8" fillId="5" borderId="42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2" fontId="3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left" vertical="center" wrapText="1"/>
    </xf>
    <xf numFmtId="9" fontId="6" fillId="0" borderId="0" xfId="0" applyNumberFormat="1" applyFont="1"/>
    <xf numFmtId="9" fontId="12" fillId="0" borderId="0" xfId="0" applyNumberFormat="1" applyFont="1"/>
    <xf numFmtId="9" fontId="6" fillId="7" borderId="0" xfId="0" applyNumberFormat="1" applyFont="1" applyFill="1"/>
    <xf numFmtId="0" fontId="8" fillId="7" borderId="35" xfId="0" applyFont="1" applyFill="1" applyBorder="1" applyAlignment="1">
      <alignment horizontal="left" vertical="center" wrapText="1"/>
    </xf>
    <xf numFmtId="0" fontId="6" fillId="7" borderId="0" xfId="0" applyFont="1" applyFill="1"/>
    <xf numFmtId="0" fontId="8" fillId="7" borderId="24" xfId="0" applyFont="1" applyFill="1" applyBorder="1" applyAlignment="1">
      <alignment horizontal="left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19" fillId="7" borderId="24" xfId="1" applyFont="1" applyFill="1" applyBorder="1" applyAlignment="1" applyProtection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8" fillId="7" borderId="30" xfId="0" applyFont="1" applyFill="1" applyBorder="1"/>
    <xf numFmtId="0" fontId="7" fillId="7" borderId="3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2" fontId="6" fillId="0" borderId="0" xfId="0" applyNumberFormat="1" applyFont="1"/>
    <xf numFmtId="2" fontId="6" fillId="7" borderId="0" xfId="0" applyNumberFormat="1" applyFont="1" applyFill="1"/>
    <xf numFmtId="0" fontId="8" fillId="8" borderId="6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center" vertical="center" wrapText="1"/>
    </xf>
    <xf numFmtId="2" fontId="3" fillId="7" borderId="0" xfId="1" applyNumberFormat="1" applyFont="1" applyFill="1" applyBorder="1" applyAlignment="1" applyProtection="1">
      <alignment vertical="center" wrapText="1"/>
    </xf>
    <xf numFmtId="2" fontId="3" fillId="3" borderId="15" xfId="1" applyNumberFormat="1" applyFont="1" applyFill="1" applyBorder="1" applyAlignment="1" applyProtection="1">
      <alignment horizontal="center" vertical="center" wrapText="1"/>
    </xf>
    <xf numFmtId="2" fontId="3" fillId="3" borderId="12" xfId="1" applyNumberFormat="1" applyFont="1" applyFill="1" applyBorder="1" applyAlignment="1" applyProtection="1">
      <alignment horizontal="center" vertical="center" wrapText="1"/>
    </xf>
    <xf numFmtId="2" fontId="3" fillId="3" borderId="13" xfId="1" applyNumberFormat="1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8" fillId="9" borderId="4" xfId="0" applyFont="1" applyFill="1" applyBorder="1"/>
    <xf numFmtId="0" fontId="8" fillId="9" borderId="6" xfId="0" applyFont="1" applyFill="1" applyBorder="1"/>
    <xf numFmtId="0" fontId="24" fillId="0" borderId="0" xfId="0" applyFont="1" applyAlignment="1">
      <alignment horizontal="center" vertical="center" wrapText="1"/>
    </xf>
    <xf numFmtId="0" fontId="24" fillId="7" borderId="0" xfId="0" applyFont="1" applyFill="1" applyAlignment="1">
      <alignment horizontal="center" vertical="center" wrapText="1"/>
    </xf>
    <xf numFmtId="0" fontId="23" fillId="7" borderId="0" xfId="0" applyFont="1" applyFill="1" applyAlignment="1">
      <alignment horizontal="left"/>
    </xf>
    <xf numFmtId="0" fontId="23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center" wrapText="1"/>
    </xf>
    <xf numFmtId="2" fontId="8" fillId="7" borderId="0" xfId="0" applyNumberFormat="1" applyFont="1" applyFill="1" applyAlignment="1">
      <alignment horizontal="center" vertical="center" wrapText="1"/>
    </xf>
    <xf numFmtId="2" fontId="3" fillId="7" borderId="0" xfId="1" applyNumberFormat="1" applyFont="1" applyFill="1" applyBorder="1" applyAlignment="1" applyProtection="1">
      <alignment horizontal="center" vertical="center" wrapText="1"/>
    </xf>
    <xf numFmtId="0" fontId="12" fillId="7" borderId="0" xfId="0" applyFont="1" applyFill="1"/>
    <xf numFmtId="9" fontId="12" fillId="7" borderId="0" xfId="0" applyNumberFormat="1" applyFont="1" applyFill="1"/>
    <xf numFmtId="0" fontId="0" fillId="7" borderId="0" xfId="0" applyFill="1"/>
    <xf numFmtId="2" fontId="10" fillId="7" borderId="0" xfId="0" applyNumberFormat="1" applyFont="1" applyFill="1" applyAlignment="1">
      <alignment horizontal="center" vertical="center" wrapText="1"/>
    </xf>
    <xf numFmtId="2" fontId="8" fillId="7" borderId="0" xfId="0" applyNumberFormat="1" applyFont="1" applyFill="1"/>
    <xf numFmtId="0" fontId="7" fillId="0" borderId="11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14" fillId="7" borderId="0" xfId="0" applyNumberFormat="1" applyFont="1" applyFill="1" applyAlignment="1">
      <alignment horizontal="center" vertical="center" wrapText="1"/>
    </xf>
    <xf numFmtId="0" fontId="8" fillId="0" borderId="24" xfId="0" applyFont="1" applyBorder="1"/>
    <xf numFmtId="0" fontId="7" fillId="0" borderId="24" xfId="0" applyFont="1" applyBorder="1" applyAlignment="1">
      <alignment horizontal="center" wrapText="1"/>
    </xf>
    <xf numFmtId="0" fontId="8" fillId="0" borderId="28" xfId="0" applyFont="1" applyBorder="1"/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8" fillId="9" borderId="12" xfId="2" applyFont="1" applyFill="1" applyBorder="1"/>
    <xf numFmtId="43" fontId="8" fillId="9" borderId="13" xfId="2" applyFont="1" applyFill="1" applyBorder="1"/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7" borderId="6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1" fontId="0" fillId="0" borderId="0" xfId="0" applyNumberFormat="1"/>
    <xf numFmtId="0" fontId="26" fillId="0" borderId="0" xfId="0" applyFont="1"/>
    <xf numFmtId="0" fontId="7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left" vertical="center" wrapText="1"/>
    </xf>
    <xf numFmtId="0" fontId="0" fillId="0" borderId="4" xfId="0" applyBorder="1"/>
    <xf numFmtId="1" fontId="0" fillId="0" borderId="4" xfId="0" applyNumberFormat="1" applyBorder="1"/>
    <xf numFmtId="0" fontId="0" fillId="11" borderId="4" xfId="0" applyFill="1" applyBorder="1"/>
    <xf numFmtId="1" fontId="0" fillId="11" borderId="4" xfId="0" applyNumberFormat="1" applyFill="1" applyBorder="1"/>
    <xf numFmtId="0" fontId="0" fillId="12" borderId="4" xfId="0" applyFill="1" applyBorder="1"/>
    <xf numFmtId="1" fontId="0" fillId="12" borderId="4" xfId="0" applyNumberFormat="1" applyFill="1" applyBorder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0" fillId="0" borderId="2" xfId="0" applyBorder="1"/>
    <xf numFmtId="1" fontId="0" fillId="0" borderId="2" xfId="0" applyNumberFormat="1" applyBorder="1"/>
    <xf numFmtId="0" fontId="7" fillId="0" borderId="6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 wrapText="1"/>
    </xf>
    <xf numFmtId="2" fontId="8" fillId="5" borderId="66" xfId="0" applyNumberFormat="1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2" fontId="8" fillId="5" borderId="68" xfId="0" applyNumberFormat="1" applyFont="1" applyFill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7" borderId="67" xfId="0" applyFont="1" applyFill="1" applyBorder="1" applyAlignment="1">
      <alignment horizontal="center" vertical="center" wrapText="1"/>
    </xf>
    <xf numFmtId="0" fontId="7" fillId="7" borderId="69" xfId="0" applyFont="1" applyFill="1" applyBorder="1" applyAlignment="1">
      <alignment horizontal="center" vertical="center" wrapText="1"/>
    </xf>
    <xf numFmtId="0" fontId="8" fillId="7" borderId="56" xfId="0" applyFont="1" applyFill="1" applyBorder="1" applyAlignment="1">
      <alignment horizontal="left" vertical="center" wrapText="1"/>
    </xf>
    <xf numFmtId="0" fontId="7" fillId="7" borderId="56" xfId="0" applyFont="1" applyFill="1" applyBorder="1" applyAlignment="1">
      <alignment horizontal="center" vertical="center" wrapText="1"/>
    </xf>
    <xf numFmtId="2" fontId="8" fillId="5" borderId="70" xfId="0" applyNumberFormat="1" applyFont="1" applyFill="1" applyBorder="1" applyAlignment="1">
      <alignment horizontal="center" vertical="center" wrapText="1"/>
    </xf>
    <xf numFmtId="0" fontId="26" fillId="13" borderId="4" xfId="0" applyFont="1" applyFill="1" applyBorder="1"/>
    <xf numFmtId="1" fontId="26" fillId="13" borderId="4" xfId="0" applyNumberFormat="1" applyFont="1" applyFill="1" applyBorder="1"/>
    <xf numFmtId="0" fontId="26" fillId="10" borderId="4" xfId="0" applyFont="1" applyFill="1" applyBorder="1"/>
    <xf numFmtId="1" fontId="26" fillId="10" borderId="4" xfId="0" applyNumberFormat="1" applyFont="1" applyFill="1" applyBorder="1"/>
    <xf numFmtId="0" fontId="8" fillId="4" borderId="75" xfId="0" applyFont="1" applyFill="1" applyBorder="1" applyAlignment="1">
      <alignment horizontal="center" vertical="center" wrapText="1"/>
    </xf>
    <xf numFmtId="0" fontId="7" fillId="7" borderId="74" xfId="0" applyFont="1" applyFill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8" fillId="7" borderId="60" xfId="0" applyFont="1" applyFill="1" applyBorder="1" applyAlignment="1">
      <alignment horizontal="left" vertical="center" wrapText="1"/>
    </xf>
    <xf numFmtId="0" fontId="7" fillId="7" borderId="60" xfId="0" applyFont="1" applyFill="1" applyBorder="1" applyAlignment="1">
      <alignment horizontal="center" vertical="center" wrapText="1"/>
    </xf>
    <xf numFmtId="0" fontId="19" fillId="7" borderId="60" xfId="1" applyFont="1" applyFill="1" applyBorder="1" applyAlignment="1" applyProtection="1">
      <alignment horizontal="left" vertical="center" wrapText="1"/>
    </xf>
    <xf numFmtId="0" fontId="7" fillId="0" borderId="69" xfId="0" applyFont="1" applyBorder="1" applyAlignment="1">
      <alignment horizontal="center" vertical="center" wrapText="1"/>
    </xf>
    <xf numFmtId="0" fontId="19" fillId="0" borderId="56" xfId="1" applyFont="1" applyBorder="1" applyAlignment="1" applyProtection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2" fontId="8" fillId="3" borderId="66" xfId="0" applyNumberFormat="1" applyFont="1" applyFill="1" applyBorder="1" applyAlignment="1">
      <alignment horizontal="center" vertical="center" wrapText="1"/>
    </xf>
    <xf numFmtId="2" fontId="8" fillId="3" borderId="68" xfId="0" applyNumberFormat="1" applyFont="1" applyFill="1" applyBorder="1" applyAlignment="1">
      <alignment horizontal="center" vertical="center" wrapText="1"/>
    </xf>
    <xf numFmtId="2" fontId="8" fillId="3" borderId="76" xfId="0" applyNumberFormat="1" applyFont="1" applyFill="1" applyBorder="1" applyAlignment="1">
      <alignment horizontal="center" vertical="center" wrapText="1"/>
    </xf>
    <xf numFmtId="2" fontId="8" fillId="3" borderId="77" xfId="0" applyNumberFormat="1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2" fontId="8" fillId="3" borderId="70" xfId="0" applyNumberFormat="1" applyFont="1" applyFill="1" applyBorder="1" applyAlignment="1">
      <alignment horizontal="center" vertical="center" wrapText="1"/>
    </xf>
    <xf numFmtId="0" fontId="8" fillId="4" borderId="60" xfId="5" applyFont="1" applyFill="1" applyBorder="1" applyAlignment="1">
      <alignment horizontal="center" vertical="center" wrapText="1"/>
    </xf>
    <xf numFmtId="0" fontId="8" fillId="4" borderId="24" xfId="5" applyFont="1" applyFill="1" applyBorder="1" applyAlignment="1">
      <alignment horizontal="center" vertical="center" wrapText="1"/>
    </xf>
    <xf numFmtId="0" fontId="8" fillId="4" borderId="30" xfId="5" applyFont="1" applyFill="1" applyBorder="1" applyAlignment="1">
      <alignment horizontal="center" vertical="center" wrapText="1"/>
    </xf>
    <xf numFmtId="0" fontId="8" fillId="4" borderId="75" xfId="5" applyFont="1" applyFill="1" applyBorder="1" applyAlignment="1">
      <alignment horizontal="center" vertical="center" wrapText="1"/>
    </xf>
    <xf numFmtId="0" fontId="7" fillId="0" borderId="67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7" fillId="0" borderId="24" xfId="5" applyFont="1" applyBorder="1" applyAlignment="1">
      <alignment horizontal="center" vertical="center" wrapText="1"/>
    </xf>
    <xf numFmtId="0" fontId="27" fillId="0" borderId="4" xfId="5" applyFont="1" applyBorder="1" applyAlignment="1">
      <alignment horizontal="center" vertical="center"/>
    </xf>
    <xf numFmtId="0" fontId="27" fillId="0" borderId="78" xfId="5" applyFont="1" applyBorder="1" applyAlignment="1">
      <alignment horizontal="center" vertical="center"/>
    </xf>
    <xf numFmtId="0" fontId="7" fillId="0" borderId="23" xfId="5" applyFont="1" applyBorder="1" applyAlignment="1">
      <alignment horizontal="center" vertical="center" wrapText="1"/>
    </xf>
    <xf numFmtId="2" fontId="8" fillId="5" borderId="79" xfId="5" applyNumberFormat="1" applyFont="1" applyFill="1" applyBorder="1" applyAlignment="1">
      <alignment horizontal="center" vertical="center" wrapText="1"/>
    </xf>
    <xf numFmtId="2" fontId="8" fillId="5" borderId="68" xfId="5" applyNumberFormat="1" applyFont="1" applyFill="1" applyBorder="1" applyAlignment="1">
      <alignment horizontal="center" vertical="center" wrapText="1"/>
    </xf>
    <xf numFmtId="0" fontId="27" fillId="0" borderId="81" xfId="5" applyFont="1" applyBorder="1" applyAlignment="1">
      <alignment horizontal="center" vertical="center"/>
    </xf>
    <xf numFmtId="0" fontId="7" fillId="0" borderId="57" xfId="5" applyFont="1" applyBorder="1" applyAlignment="1">
      <alignment horizontal="center" vertical="center" wrapText="1"/>
    </xf>
    <xf numFmtId="2" fontId="8" fillId="5" borderId="82" xfId="5" applyNumberFormat="1" applyFont="1" applyFill="1" applyBorder="1" applyAlignment="1">
      <alignment horizontal="center" vertical="center" wrapText="1"/>
    </xf>
    <xf numFmtId="0" fontId="7" fillId="0" borderId="83" xfId="5" applyFont="1" applyBorder="1" applyAlignment="1">
      <alignment horizontal="center" vertical="center" wrapText="1"/>
    </xf>
    <xf numFmtId="0" fontId="8" fillId="0" borderId="84" xfId="5" applyFont="1" applyBorder="1" applyAlignment="1">
      <alignment horizontal="center" vertical="center" wrapText="1"/>
    </xf>
    <xf numFmtId="0" fontId="7" fillId="0" borderId="85" xfId="5" applyFont="1" applyBorder="1" applyAlignment="1">
      <alignment horizontal="center" vertical="center" wrapText="1"/>
    </xf>
    <xf numFmtId="0" fontId="7" fillId="0" borderId="86" xfId="5" applyFont="1" applyBorder="1" applyAlignment="1">
      <alignment horizontal="center" vertical="center" wrapText="1"/>
    </xf>
    <xf numFmtId="0" fontId="27" fillId="0" borderId="11" xfId="5" applyFont="1" applyBorder="1" applyAlignment="1">
      <alignment horizontal="center" vertical="center"/>
    </xf>
    <xf numFmtId="0" fontId="7" fillId="0" borderId="55" xfId="5" applyFont="1" applyBorder="1" applyAlignment="1">
      <alignment horizontal="center" vertical="center" wrapText="1"/>
    </xf>
    <xf numFmtId="2" fontId="8" fillId="5" borderId="87" xfId="5" applyNumberFormat="1" applyFont="1" applyFill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2" fontId="8" fillId="5" borderId="79" xfId="0" applyNumberFormat="1" applyFont="1" applyFill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2" fontId="8" fillId="5" borderId="91" xfId="0" applyNumberFormat="1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23" fillId="0" borderId="0" xfId="0" applyFont="1"/>
    <xf numFmtId="0" fontId="8" fillId="7" borderId="0" xfId="0" applyFont="1" applyFill="1" applyAlignment="1">
      <alignment vertical="center" wrapText="1"/>
    </xf>
    <xf numFmtId="0" fontId="33" fillId="0" borderId="0" xfId="0" applyFont="1"/>
    <xf numFmtId="0" fontId="22" fillId="0" borderId="0" xfId="0" applyFont="1"/>
    <xf numFmtId="2" fontId="0" fillId="0" borderId="4" xfId="0" applyNumberFormat="1" applyBorder="1"/>
    <xf numFmtId="0" fontId="8" fillId="6" borderId="24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60" xfId="0" applyFont="1" applyFill="1" applyBorder="1" applyAlignment="1">
      <alignment horizontal="center" vertical="center" wrapText="1"/>
    </xf>
    <xf numFmtId="0" fontId="8" fillId="6" borderId="75" xfId="0" applyFont="1" applyFill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6" fillId="15" borderId="0" xfId="0" applyFont="1" applyFill="1"/>
    <xf numFmtId="0" fontId="7" fillId="0" borderId="97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7" borderId="71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2" fontId="14" fillId="14" borderId="99" xfId="1" applyNumberFormat="1" applyFont="1" applyFill="1" applyBorder="1" applyAlignment="1" applyProtection="1">
      <alignment horizontal="center" vertical="center" wrapText="1"/>
    </xf>
    <xf numFmtId="0" fontId="6" fillId="0" borderId="98" xfId="0" applyFont="1" applyBorder="1"/>
    <xf numFmtId="2" fontId="14" fillId="14" borderId="12" xfId="1" applyNumberFormat="1" applyFont="1" applyFill="1" applyBorder="1" applyAlignment="1" applyProtection="1">
      <alignment horizontal="center" vertical="center" wrapText="1"/>
    </xf>
    <xf numFmtId="2" fontId="14" fillId="14" borderId="13" xfId="1" applyNumberFormat="1" applyFont="1" applyFill="1" applyBorder="1" applyAlignment="1" applyProtection="1">
      <alignment horizontal="center" vertical="center" wrapText="1"/>
    </xf>
    <xf numFmtId="2" fontId="8" fillId="3" borderId="26" xfId="0" applyNumberFormat="1" applyFont="1" applyFill="1" applyBorder="1" applyAlignment="1">
      <alignment horizontal="center" vertical="center" wrapText="1"/>
    </xf>
    <xf numFmtId="2" fontId="8" fillId="3" borderId="31" xfId="0" applyNumberFormat="1" applyFont="1" applyFill="1" applyBorder="1" applyAlignment="1">
      <alignment horizontal="center" vertical="center" wrapText="1"/>
    </xf>
    <xf numFmtId="2" fontId="8" fillId="3" borderId="29" xfId="0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16" borderId="3" xfId="5" applyFont="1" applyFill="1" applyBorder="1" applyAlignment="1">
      <alignment horizontal="center" vertical="center" wrapText="1"/>
    </xf>
    <xf numFmtId="0" fontId="8" fillId="16" borderId="4" xfId="5" applyFont="1" applyFill="1" applyBorder="1" applyAlignment="1">
      <alignment horizontal="center" vertical="center" wrapText="1"/>
    </xf>
    <xf numFmtId="0" fontId="7" fillId="16" borderId="4" xfId="5" applyFont="1" applyFill="1" applyBorder="1" applyAlignment="1">
      <alignment horizontal="center" vertical="center" wrapText="1"/>
    </xf>
    <xf numFmtId="0" fontId="27" fillId="16" borderId="4" xfId="5" applyFont="1" applyFill="1" applyBorder="1" applyAlignment="1">
      <alignment horizontal="center" vertical="center"/>
    </xf>
    <xf numFmtId="0" fontId="7" fillId="16" borderId="99" xfId="5" applyFont="1" applyFill="1" applyBorder="1" applyAlignment="1">
      <alignment horizontal="center" vertical="center" wrapText="1"/>
    </xf>
    <xf numFmtId="2" fontId="8" fillId="16" borderId="12" xfId="5" applyNumberFormat="1" applyFont="1" applyFill="1" applyBorder="1" applyAlignment="1">
      <alignment horizontal="center" vertical="center" wrapText="1"/>
    </xf>
    <xf numFmtId="0" fontId="7" fillId="16" borderId="69" xfId="5" applyFont="1" applyFill="1" applyBorder="1" applyAlignment="1">
      <alignment horizontal="center" vertical="center" wrapText="1"/>
    </xf>
    <xf numFmtId="0" fontId="8" fillId="16" borderId="6" xfId="5" applyFont="1" applyFill="1" applyBorder="1" applyAlignment="1">
      <alignment horizontal="center" vertical="center" wrapText="1"/>
    </xf>
    <xf numFmtId="2" fontId="8" fillId="16" borderId="13" xfId="5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2" fontId="8" fillId="5" borderId="75" xfId="0" applyNumberFormat="1" applyFont="1" applyFill="1" applyBorder="1" applyAlignment="1">
      <alignment horizontal="center" vertical="center" wrapText="1"/>
    </xf>
    <xf numFmtId="0" fontId="7" fillId="16" borderId="6" xfId="5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2" fontId="14" fillId="17" borderId="33" xfId="1" applyNumberFormat="1" applyFont="1" applyFill="1" applyBorder="1" applyAlignment="1" applyProtection="1">
      <alignment horizontal="center" vertical="center" wrapText="1"/>
    </xf>
    <xf numFmtId="0" fontId="0" fillId="7" borderId="0" xfId="0" applyFill="1" applyAlignment="1">
      <alignment horizontal="right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8" fillId="4" borderId="3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24" xfId="0" applyFont="1" applyFill="1" applyBorder="1"/>
    <xf numFmtId="0" fontId="8" fillId="4" borderId="33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8" fillId="4" borderId="37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8" fillId="4" borderId="73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4" borderId="69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7" fillId="7" borderId="60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4" borderId="89" xfId="5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8" fillId="4" borderId="30" xfId="5" applyFont="1" applyFill="1" applyBorder="1" applyAlignment="1">
      <alignment horizontal="center" vertical="center" wrapText="1"/>
    </xf>
    <xf numFmtId="0" fontId="7" fillId="0" borderId="30" xfId="5" applyFont="1" applyBorder="1" applyAlignment="1">
      <alignment horizontal="center" vertical="center" wrapText="1"/>
    </xf>
    <xf numFmtId="0" fontId="7" fillId="0" borderId="43" xfId="5" applyFont="1" applyBorder="1" applyAlignment="1">
      <alignment horizontal="center" vertical="center" wrapText="1"/>
    </xf>
    <xf numFmtId="0" fontId="7" fillId="0" borderId="80" xfId="5" applyFont="1" applyBorder="1" applyAlignment="1">
      <alignment horizontal="center" vertical="center" wrapText="1"/>
    </xf>
    <xf numFmtId="0" fontId="8" fillId="4" borderId="60" xfId="5" applyFont="1" applyFill="1" applyBorder="1" applyAlignment="1">
      <alignment horizontal="center" vertical="center" wrapText="1"/>
    </xf>
    <xf numFmtId="0" fontId="8" fillId="4" borderId="24" xfId="5" applyFont="1" applyFill="1" applyBorder="1" applyAlignment="1">
      <alignment horizontal="center" vertical="center" wrapText="1"/>
    </xf>
    <xf numFmtId="0" fontId="8" fillId="4" borderId="24" xfId="5" applyFont="1" applyFill="1" applyBorder="1" applyAlignment="1">
      <alignment horizontal="center" vertical="center"/>
    </xf>
    <xf numFmtId="0" fontId="8" fillId="4" borderId="66" xfId="5" applyFont="1" applyFill="1" applyBorder="1" applyAlignment="1">
      <alignment horizontal="center" vertical="center" wrapText="1"/>
    </xf>
    <xf numFmtId="0" fontId="8" fillId="4" borderId="68" xfId="5" applyFont="1" applyFill="1" applyBorder="1" applyAlignment="1">
      <alignment horizontal="center" vertical="center" wrapText="1"/>
    </xf>
    <xf numFmtId="0" fontId="8" fillId="4" borderId="88" xfId="0" applyFont="1" applyFill="1" applyBorder="1" applyAlignment="1">
      <alignment horizontal="center" vertical="center" wrapText="1"/>
    </xf>
    <xf numFmtId="0" fontId="8" fillId="4" borderId="90" xfId="0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4" borderId="65" xfId="5" applyFont="1" applyFill="1" applyBorder="1" applyAlignment="1">
      <alignment horizontal="center" vertical="center" wrapText="1"/>
    </xf>
    <xf numFmtId="0" fontId="8" fillId="4" borderId="67" xfId="5" applyFont="1" applyFill="1" applyBorder="1" applyAlignment="1">
      <alignment horizontal="center" vertical="center" wrapText="1"/>
    </xf>
    <xf numFmtId="0" fontId="8" fillId="4" borderId="73" xfId="5" applyFont="1" applyFill="1" applyBorder="1" applyAlignment="1">
      <alignment horizontal="center" vertical="center" wrapText="1"/>
    </xf>
    <xf numFmtId="0" fontId="8" fillId="4" borderId="24" xfId="5" applyFont="1" applyFill="1" applyBorder="1"/>
    <xf numFmtId="0" fontId="16" fillId="4" borderId="60" xfId="5" applyFont="1" applyFill="1" applyBorder="1" applyAlignment="1">
      <alignment horizontal="center" vertical="center" wrapText="1"/>
    </xf>
    <xf numFmtId="0" fontId="16" fillId="4" borderId="24" xfId="5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24" xfId="0" applyFont="1" applyFill="1" applyBorder="1"/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2" fontId="3" fillId="3" borderId="6" xfId="1" applyNumberFormat="1" applyFont="1" applyFill="1" applyBorder="1" applyAlignment="1" applyProtection="1">
      <alignment horizontal="center" vertical="center" wrapText="1"/>
    </xf>
    <xf numFmtId="2" fontId="3" fillId="3" borderId="13" xfId="1" applyNumberFormat="1" applyFont="1" applyFill="1" applyBorder="1" applyAlignment="1" applyProtection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3" fillId="3" borderId="8" xfId="1" applyNumberFormat="1" applyFont="1" applyFill="1" applyBorder="1" applyAlignment="1" applyProtection="1">
      <alignment horizontal="center" vertical="center" wrapText="1"/>
    </xf>
    <xf numFmtId="2" fontId="3" fillId="3" borderId="15" xfId="1" applyNumberFormat="1" applyFont="1" applyFill="1" applyBorder="1" applyAlignment="1" applyProtection="1">
      <alignment horizontal="center" vertical="center" wrapText="1"/>
    </xf>
    <xf numFmtId="2" fontId="3" fillId="3" borderId="4" xfId="1" applyNumberFormat="1" applyFont="1" applyFill="1" applyBorder="1" applyAlignment="1" applyProtection="1">
      <alignment horizontal="center" vertical="center" wrapText="1"/>
    </xf>
    <xf numFmtId="2" fontId="3" fillId="3" borderId="12" xfId="1" applyNumberFormat="1" applyFont="1" applyFill="1" applyBorder="1" applyAlignment="1" applyProtection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4" xfId="0" applyFont="1" applyFill="1" applyBorder="1"/>
    <xf numFmtId="0" fontId="8" fillId="8" borderId="59" xfId="0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65" xfId="0" applyFont="1" applyFill="1" applyBorder="1" applyAlignment="1">
      <alignment horizontal="center" vertical="center" wrapText="1"/>
    </xf>
    <xf numFmtId="0" fontId="8" fillId="6" borderId="67" xfId="0" applyFont="1" applyFill="1" applyBorder="1" applyAlignment="1">
      <alignment horizontal="center" vertical="center" wrapText="1"/>
    </xf>
    <xf numFmtId="0" fontId="8" fillId="6" borderId="73" xfId="0" applyFont="1" applyFill="1" applyBorder="1" applyAlignment="1">
      <alignment horizontal="center" vertical="center" wrapText="1"/>
    </xf>
    <xf numFmtId="0" fontId="8" fillId="6" borderId="60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66" xfId="0" applyFont="1" applyFill="1" applyBorder="1" applyAlignment="1">
      <alignment horizontal="center" vertical="center" wrapText="1"/>
    </xf>
    <xf numFmtId="0" fontId="8" fillId="6" borderId="68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8" fillId="9" borderId="45" xfId="0" applyFont="1" applyFill="1" applyBorder="1" applyAlignment="1">
      <alignment horizontal="center" vertical="center" wrapText="1"/>
    </xf>
    <xf numFmtId="0" fontId="8" fillId="9" borderId="46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</cellXfs>
  <cellStyles count="6">
    <cellStyle name="Dziesiętny" xfId="2" builtinId="3"/>
    <cellStyle name="Hiperłącze" xfId="1" builtinId="8"/>
    <cellStyle name="Normalny" xfId="0" builtinId="0"/>
    <cellStyle name="Normalny 2" xfId="3" xr:uid="{00000000-0005-0000-0000-000003000000}"/>
    <cellStyle name="Normalny 3" xfId="5" xr:uid="{00000000-0005-0000-0000-000004000000}"/>
    <cellStyle name="Procentowy 2" xfId="4" xr:uid="{00000000-0005-0000-0000-000005000000}"/>
  </cellStyles>
  <dxfs count="8">
    <dxf>
      <numFmt numFmtId="1" formatCode="0"/>
    </dxf>
    <dxf>
      <numFmt numFmtId="1" formatCode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9" defaultPivotStyle="PivotStyleLight16">
    <tableStyle name="Styl tabeli 1" pivot="0" count="1" xr9:uid="{00000000-0011-0000-FFFF-FFFF00000000}">
      <tableStyleElement type="wholeTable" dxfId="7"/>
    </tableStyle>
    <tableStyle name="Styl tabeli 2" pivot="0" count="3" xr9:uid="{00000000-0011-0000-FFFF-FFFF01000000}">
      <tableStyleElement type="wholeTable" dxfId="6"/>
      <tableStyleElement type="firstRowStripe" dxfId="5"/>
      <tableStyleElement type="secondRowStripe" dxfId="4"/>
    </tableStyle>
  </tableStyles>
  <colors>
    <mruColors>
      <color rgb="FFFFDA97"/>
      <color rgb="FFFFCC66"/>
      <color rgb="FFFFCC00"/>
      <color rgb="FFF8F200"/>
      <color rgb="FFFF9900"/>
      <color rgb="FFFFE36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4</xdr:row>
      <xdr:rowOff>104775</xdr:rowOff>
    </xdr:from>
    <xdr:to>
      <xdr:col>9</xdr:col>
      <xdr:colOff>425450</xdr:colOff>
      <xdr:row>6</xdr:row>
      <xdr:rowOff>82550</xdr:rowOff>
    </xdr:to>
    <xdr:pic>
      <xdr:nvPicPr>
        <xdr:cNvPr id="5469" name="Obraz 4" descr="logo europower.jpg">
          <a:extLst>
            <a:ext uri="{FF2B5EF4-FFF2-40B4-BE49-F238E27FC236}">
              <a16:creationId xmlns:a16="http://schemas.microsoft.com/office/drawing/2014/main" id="{00000000-0008-0000-0200-00005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66775"/>
          <a:ext cx="3695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4</xdr:row>
      <xdr:rowOff>104775</xdr:rowOff>
    </xdr:from>
    <xdr:to>
      <xdr:col>8</xdr:col>
      <xdr:colOff>425450</xdr:colOff>
      <xdr:row>6</xdr:row>
      <xdr:rowOff>82550</xdr:rowOff>
    </xdr:to>
    <xdr:pic>
      <xdr:nvPicPr>
        <xdr:cNvPr id="2" name="Obraz 4" descr="logo europower.jpg">
          <a:extLst>
            <a:ext uri="{FF2B5EF4-FFF2-40B4-BE49-F238E27FC236}">
              <a16:creationId xmlns:a16="http://schemas.microsoft.com/office/drawing/2014/main" id="{4F627294-1036-4D97-A849-C72630F9D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66775"/>
          <a:ext cx="3692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4</xdr:row>
      <xdr:rowOff>19050</xdr:rowOff>
    </xdr:from>
    <xdr:to>
      <xdr:col>8</xdr:col>
      <xdr:colOff>539750</xdr:colOff>
      <xdr:row>5</xdr:row>
      <xdr:rowOff>76200</xdr:rowOff>
    </xdr:to>
    <xdr:pic>
      <xdr:nvPicPr>
        <xdr:cNvPr id="2" name="Obraz 2" descr="logo acumax.jpg">
          <a:extLst>
            <a:ext uri="{FF2B5EF4-FFF2-40B4-BE49-F238E27FC236}">
              <a16:creationId xmlns:a16="http://schemas.microsoft.com/office/drawing/2014/main" id="{1B0B2428-5B81-43A1-8682-CC8037037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847725"/>
          <a:ext cx="2339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5</xdr:row>
      <xdr:rowOff>19050</xdr:rowOff>
    </xdr:from>
    <xdr:to>
      <xdr:col>8</xdr:col>
      <xdr:colOff>542925</xdr:colOff>
      <xdr:row>6</xdr:row>
      <xdr:rowOff>76200</xdr:rowOff>
    </xdr:to>
    <xdr:pic>
      <xdr:nvPicPr>
        <xdr:cNvPr id="2" name="Obraz 2" descr="logo acumax.jpg">
          <a:extLst>
            <a:ext uri="{FF2B5EF4-FFF2-40B4-BE49-F238E27FC236}">
              <a16:creationId xmlns:a16="http://schemas.microsoft.com/office/drawing/2014/main" id="{E5FDDF5E-736B-4B3B-A03D-356980B16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7725"/>
          <a:ext cx="2352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3</xdr:row>
      <xdr:rowOff>66675</xdr:rowOff>
    </xdr:from>
    <xdr:ext cx="3762375" cy="905375"/>
    <xdr:pic>
      <xdr:nvPicPr>
        <xdr:cNvPr id="2" name="Picture 2">
          <a:extLst>
            <a:ext uri="{FF2B5EF4-FFF2-40B4-BE49-F238E27FC236}">
              <a16:creationId xmlns:a16="http://schemas.microsoft.com/office/drawing/2014/main" id="{32AA7AEC-DFFA-4B65-8B32-00153159D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638175"/>
          <a:ext cx="3762375" cy="9053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5</xdr:row>
      <xdr:rowOff>0</xdr:rowOff>
    </xdr:from>
    <xdr:to>
      <xdr:col>8</xdr:col>
      <xdr:colOff>523875</xdr:colOff>
      <xdr:row>6</xdr:row>
      <xdr:rowOff>47625</xdr:rowOff>
    </xdr:to>
    <xdr:pic>
      <xdr:nvPicPr>
        <xdr:cNvPr id="2" name="Obraz 3" descr="logo alarmtec.jpg">
          <a:extLst>
            <a:ext uri="{FF2B5EF4-FFF2-40B4-BE49-F238E27FC236}">
              <a16:creationId xmlns:a16="http://schemas.microsoft.com/office/drawing/2014/main" id="{00000000-0008-0000-05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828675"/>
          <a:ext cx="25527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323851</xdr:colOff>
      <xdr:row>4</xdr:row>
      <xdr:rowOff>38101</xdr:rowOff>
    </xdr:from>
    <xdr:to>
      <xdr:col>7</xdr:col>
      <xdr:colOff>352426</xdr:colOff>
      <xdr:row>6</xdr:row>
      <xdr:rowOff>90642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973DB26-3F56-41A8-BA1F-C01B56D6B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1" y="800101"/>
          <a:ext cx="1123950" cy="4240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dlowe/Cenniki/Cennik_wz&#243;r_EMU_IIQ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ndlowe/Cenniki/2023/IQ/IAlarm/Cennik_EMU_IQ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Warunki handlowe"/>
      <sheetName val="Europower AGM"/>
      <sheetName val="Europower LiFePO4"/>
      <sheetName val="Acumax AGM"/>
      <sheetName val="Acumax GEL "/>
      <sheetName val="Technocell"/>
      <sheetName val="Alarmtec"/>
      <sheetName val="akcesoria_accessories1"/>
      <sheetName val="Lączniki"/>
      <sheetName val="Zbiorczo"/>
      <sheetName val="ean"/>
    </sheetNames>
    <sheetDataSet>
      <sheetData sheetId="0">
        <row r="32">
          <cell r="C32" t="str">
            <v>PL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Warunki handlowe"/>
      <sheetName val="Europower AGM"/>
      <sheetName val="Europower LiFePO4"/>
      <sheetName val="Acumax AGM"/>
      <sheetName val="Acumax GEL "/>
      <sheetName val="Technocell"/>
      <sheetName val="Alarmtec"/>
      <sheetName val="FGB"/>
      <sheetName val="Zbiorczo"/>
      <sheetName val="ean"/>
    </sheetNames>
    <sheetDataSet>
      <sheetData sheetId="0">
        <row r="32">
          <cell r="C32" t="str">
            <v>PL</v>
          </cell>
        </row>
      </sheetData>
      <sheetData sheetId="1">
        <row r="15">
          <cell r="C15" t="str">
            <v>Zawarte w cenniku ceny akumulatorów są cenami jednostkowymi netto wyrażonymi w PLN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zbiorczo" displayName="zbiorczo" ref="A1:C1048564" totalsRowShown="0" headerRowBorderDxfId="3" tableBorderDxfId="2">
  <autoFilter ref="A1:C1048564" xr:uid="{00000000-0009-0000-0100-000003000000}"/>
  <tableColumns count="3">
    <tableColumn id="1" xr3:uid="{00000000-0010-0000-0100-000001000000}" name="model"/>
    <tableColumn id="2" xr3:uid="{00000000-0010-0000-0100-000002000000}" name="cena"/>
    <tableColumn id="3" xr3:uid="{00000000-0010-0000-0100-000003000000}" name="ean" dataDxfId="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pula23678" displayName="pula23678" ref="A1:C1794" totalsRowShown="0">
  <autoFilter ref="A1:C1794" xr:uid="{00000000-0009-0000-0100-000001000000}"/>
  <sortState xmlns:xlrd2="http://schemas.microsoft.com/office/spreadsheetml/2017/richdata2" ref="A2:C1794">
    <sortCondition ref="A1:A1794"/>
  </sortState>
  <tableColumns count="3">
    <tableColumn id="1" xr3:uid="{00000000-0010-0000-0200-000001000000}" name="lp"/>
    <tableColumn id="2" xr3:uid="{00000000-0010-0000-0200-000002000000}" name="model"/>
    <tableColumn id="3" xr3:uid="{00000000-0010-0000-0200-000003000000}" name="kod GTI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mu.com.pl/files/pdf/produkty/EPS100_12.pdf" TargetMode="External"/><Relationship Id="rId13" Type="http://schemas.openxmlformats.org/officeDocument/2006/relationships/hyperlink" Target="mailto:rciombor@emu.com.pl" TargetMode="External"/><Relationship Id="rId18" Type="http://schemas.openxmlformats.org/officeDocument/2006/relationships/hyperlink" Target="mailto:rciombor@emu.com.pl" TargetMode="External"/><Relationship Id="rId26" Type="http://schemas.openxmlformats.org/officeDocument/2006/relationships/hyperlink" Target="mailto:rciombor@emu.com.pl" TargetMode="External"/><Relationship Id="rId3" Type="http://schemas.openxmlformats.org/officeDocument/2006/relationships/hyperlink" Target="http://www.emu.com.pl/files/pdf/produkty/EPS28_12W.pdf" TargetMode="External"/><Relationship Id="rId21" Type="http://schemas.openxmlformats.org/officeDocument/2006/relationships/hyperlink" Target="mailto:rciombor@emu.com.pl" TargetMode="External"/><Relationship Id="rId7" Type="http://schemas.openxmlformats.org/officeDocument/2006/relationships/hyperlink" Target="http://www.emu.com.pl/files/pdf/produkty/EPS90_12.pdf" TargetMode="External"/><Relationship Id="rId12" Type="http://schemas.openxmlformats.org/officeDocument/2006/relationships/hyperlink" Target="http://www.emu.com.pl/files/pdf/produkty/EPS230_12.pdf" TargetMode="External"/><Relationship Id="rId17" Type="http://schemas.openxmlformats.org/officeDocument/2006/relationships/hyperlink" Target="mailto:rciombor@emu.com.pl" TargetMode="External"/><Relationship Id="rId25" Type="http://schemas.openxmlformats.org/officeDocument/2006/relationships/hyperlink" Target="mailto:rciombor@emu.com.pl" TargetMode="External"/><Relationship Id="rId2" Type="http://schemas.openxmlformats.org/officeDocument/2006/relationships/hyperlink" Target="http://www.emu.com.pl/files/pdf/produkty/EPS28_12.pdf" TargetMode="External"/><Relationship Id="rId16" Type="http://schemas.openxmlformats.org/officeDocument/2006/relationships/hyperlink" Target="mailto:rciombor@emu.com.pl" TargetMode="External"/><Relationship Id="rId20" Type="http://schemas.openxmlformats.org/officeDocument/2006/relationships/hyperlink" Target="mailto:rciombor@emu.com.pl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http://www.emu.com.pl/files/pdf/produkty/EPS26_12.pdf" TargetMode="External"/><Relationship Id="rId6" Type="http://schemas.openxmlformats.org/officeDocument/2006/relationships/hyperlink" Target="http://www.emu.com.pl/files/pdf/produkty/EPS65_12.pdf" TargetMode="External"/><Relationship Id="rId11" Type="http://schemas.openxmlformats.org/officeDocument/2006/relationships/hyperlink" Target="http://www.emu.com.pl/files/pdf/produkty/EPS200_12.pdf" TargetMode="External"/><Relationship Id="rId24" Type="http://schemas.openxmlformats.org/officeDocument/2006/relationships/hyperlink" Target="mailto:rciombor@emu.com.pl" TargetMode="External"/><Relationship Id="rId5" Type="http://schemas.openxmlformats.org/officeDocument/2006/relationships/hyperlink" Target="http://www.emu.com.pl/files/pdf/produkty/EPS42_12.pdf" TargetMode="External"/><Relationship Id="rId15" Type="http://schemas.openxmlformats.org/officeDocument/2006/relationships/hyperlink" Target="mailto:rciombor@emu.com.pl" TargetMode="External"/><Relationship Id="rId23" Type="http://schemas.openxmlformats.org/officeDocument/2006/relationships/hyperlink" Target="mailto:rciombor@emu.com.pl" TargetMode="External"/><Relationship Id="rId28" Type="http://schemas.openxmlformats.org/officeDocument/2006/relationships/hyperlink" Target="mailto:info@emu.com.pl" TargetMode="External"/><Relationship Id="rId10" Type="http://schemas.openxmlformats.org/officeDocument/2006/relationships/hyperlink" Target="http://www.emu.com.pl/files/pdf/produkty/EPS160_12.pdf" TargetMode="External"/><Relationship Id="rId19" Type="http://schemas.openxmlformats.org/officeDocument/2006/relationships/hyperlink" Target="mailto:rciombor@emu.com.pl" TargetMode="External"/><Relationship Id="rId31" Type="http://schemas.openxmlformats.org/officeDocument/2006/relationships/vmlDrawing" Target="../drawings/vmlDrawing3.vml"/><Relationship Id="rId4" Type="http://schemas.openxmlformats.org/officeDocument/2006/relationships/hyperlink" Target="http://www.emu.com.pl/files/pdf/produkty/EPS33_12.pdf" TargetMode="External"/><Relationship Id="rId9" Type="http://schemas.openxmlformats.org/officeDocument/2006/relationships/hyperlink" Target="http://www.emu.com.pl/files/pdf/produkty/EPS120_12.pdf" TargetMode="External"/><Relationship Id="rId14" Type="http://schemas.openxmlformats.org/officeDocument/2006/relationships/hyperlink" Target="mailto:rciombor@emu.com.pl" TargetMode="External"/><Relationship Id="rId22" Type="http://schemas.openxmlformats.org/officeDocument/2006/relationships/hyperlink" Target="mailto:rciombor@emu.com.pl" TargetMode="External"/><Relationship Id="rId27" Type="http://schemas.openxmlformats.org/officeDocument/2006/relationships/hyperlink" Target="mailto:info@emu.com.pl" TargetMode="External"/><Relationship Id="rId30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rciombor@emu.com.pl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mailto:rciombor@emu.com.pl" TargetMode="External"/><Relationship Id="rId7" Type="http://schemas.openxmlformats.org/officeDocument/2006/relationships/hyperlink" Target="mailto:rciombor@emu.com.pl" TargetMode="External"/><Relationship Id="rId12" Type="http://schemas.openxmlformats.org/officeDocument/2006/relationships/hyperlink" Target="mailto:rciombor@emu.com.pl" TargetMode="External"/><Relationship Id="rId2" Type="http://schemas.openxmlformats.org/officeDocument/2006/relationships/hyperlink" Target="mailto:info@emu.com.pl" TargetMode="External"/><Relationship Id="rId1" Type="http://schemas.openxmlformats.org/officeDocument/2006/relationships/hyperlink" Target="mailto:rciombor@emu.com.pl" TargetMode="External"/><Relationship Id="rId6" Type="http://schemas.openxmlformats.org/officeDocument/2006/relationships/hyperlink" Target="mailto:rciombor@emu.com.pl" TargetMode="External"/><Relationship Id="rId11" Type="http://schemas.openxmlformats.org/officeDocument/2006/relationships/hyperlink" Target="mailto:rciombor@emu.com.pl" TargetMode="External"/><Relationship Id="rId5" Type="http://schemas.openxmlformats.org/officeDocument/2006/relationships/hyperlink" Target="mailto:rciombor@emu.com.pl" TargetMode="External"/><Relationship Id="rId15" Type="http://schemas.openxmlformats.org/officeDocument/2006/relationships/vmlDrawing" Target="../drawings/vmlDrawing5.vml"/><Relationship Id="rId10" Type="http://schemas.openxmlformats.org/officeDocument/2006/relationships/hyperlink" Target="mailto:rciombor@emu.com.pl" TargetMode="External"/><Relationship Id="rId4" Type="http://schemas.openxmlformats.org/officeDocument/2006/relationships/hyperlink" Target="mailto:rciombor@emu.com.pl" TargetMode="External"/><Relationship Id="rId9" Type="http://schemas.openxmlformats.org/officeDocument/2006/relationships/hyperlink" Target="mailto:rciombor@emu.com.pl" TargetMode="External"/><Relationship Id="rId1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emu.com.pl" TargetMode="External"/><Relationship Id="rId13" Type="http://schemas.openxmlformats.org/officeDocument/2006/relationships/hyperlink" Target="mailto:rciombor@emu.com.pl" TargetMode="External"/><Relationship Id="rId18" Type="http://schemas.openxmlformats.org/officeDocument/2006/relationships/hyperlink" Target="mailto:info@emu.com.pl" TargetMode="External"/><Relationship Id="rId26" Type="http://schemas.openxmlformats.org/officeDocument/2006/relationships/hyperlink" Target="mailto:info@emu.com.pl" TargetMode="External"/><Relationship Id="rId3" Type="http://schemas.openxmlformats.org/officeDocument/2006/relationships/hyperlink" Target="mailto:rciombor@emu.com.pl" TargetMode="External"/><Relationship Id="rId21" Type="http://schemas.openxmlformats.org/officeDocument/2006/relationships/hyperlink" Target="mailto:rciombor@emu.com.pl" TargetMode="External"/><Relationship Id="rId7" Type="http://schemas.openxmlformats.org/officeDocument/2006/relationships/hyperlink" Target="mailto:rciombor@emu.com.pl" TargetMode="External"/><Relationship Id="rId12" Type="http://schemas.openxmlformats.org/officeDocument/2006/relationships/hyperlink" Target="mailto:info@emu.com.pl" TargetMode="External"/><Relationship Id="rId17" Type="http://schemas.openxmlformats.org/officeDocument/2006/relationships/hyperlink" Target="mailto:rciombor@emu.com.pl" TargetMode="External"/><Relationship Id="rId25" Type="http://schemas.openxmlformats.org/officeDocument/2006/relationships/hyperlink" Target="mailto:rciombor@emu.com.pl" TargetMode="External"/><Relationship Id="rId2" Type="http://schemas.openxmlformats.org/officeDocument/2006/relationships/hyperlink" Target="mailto:info@emu.com.pl" TargetMode="External"/><Relationship Id="rId16" Type="http://schemas.openxmlformats.org/officeDocument/2006/relationships/hyperlink" Target="mailto:info@emu.com.pl" TargetMode="External"/><Relationship Id="rId20" Type="http://schemas.openxmlformats.org/officeDocument/2006/relationships/hyperlink" Target="mailto:info@emu.com.pl" TargetMode="External"/><Relationship Id="rId29" Type="http://schemas.openxmlformats.org/officeDocument/2006/relationships/printerSettings" Target="../printerSettings/printerSettings6.bin"/><Relationship Id="rId1" Type="http://schemas.openxmlformats.org/officeDocument/2006/relationships/hyperlink" Target="mailto:rciombor@emu.com.pl" TargetMode="External"/><Relationship Id="rId6" Type="http://schemas.openxmlformats.org/officeDocument/2006/relationships/hyperlink" Target="mailto:info@emu.com.pl" TargetMode="External"/><Relationship Id="rId11" Type="http://schemas.openxmlformats.org/officeDocument/2006/relationships/hyperlink" Target="mailto:rciombor@emu.com.pl" TargetMode="External"/><Relationship Id="rId24" Type="http://schemas.openxmlformats.org/officeDocument/2006/relationships/hyperlink" Target="mailto:info@emu.com.pl" TargetMode="External"/><Relationship Id="rId5" Type="http://schemas.openxmlformats.org/officeDocument/2006/relationships/hyperlink" Target="mailto:rciombor@emu.com.pl" TargetMode="External"/><Relationship Id="rId15" Type="http://schemas.openxmlformats.org/officeDocument/2006/relationships/hyperlink" Target="mailto:rciombor@emu.com.pl" TargetMode="External"/><Relationship Id="rId23" Type="http://schemas.openxmlformats.org/officeDocument/2006/relationships/hyperlink" Target="mailto:rciombor@emu.com.pl" TargetMode="External"/><Relationship Id="rId28" Type="http://schemas.openxmlformats.org/officeDocument/2006/relationships/hyperlink" Target="mailto:info@emu.com.pl" TargetMode="External"/><Relationship Id="rId10" Type="http://schemas.openxmlformats.org/officeDocument/2006/relationships/hyperlink" Target="mailto:info@emu.com.pl" TargetMode="External"/><Relationship Id="rId19" Type="http://schemas.openxmlformats.org/officeDocument/2006/relationships/hyperlink" Target="mailto:rciombor@emu.com.pl" TargetMode="External"/><Relationship Id="rId31" Type="http://schemas.openxmlformats.org/officeDocument/2006/relationships/vmlDrawing" Target="../drawings/vmlDrawing6.vml"/><Relationship Id="rId4" Type="http://schemas.openxmlformats.org/officeDocument/2006/relationships/hyperlink" Target="mailto:info@emu.com.pl" TargetMode="External"/><Relationship Id="rId9" Type="http://schemas.openxmlformats.org/officeDocument/2006/relationships/hyperlink" Target="mailto:rciombor@emu.com.pl" TargetMode="External"/><Relationship Id="rId14" Type="http://schemas.openxmlformats.org/officeDocument/2006/relationships/hyperlink" Target="mailto:info@emu.com.pl" TargetMode="External"/><Relationship Id="rId22" Type="http://schemas.openxmlformats.org/officeDocument/2006/relationships/hyperlink" Target="mailto:info@emu.com.pl" TargetMode="External"/><Relationship Id="rId27" Type="http://schemas.openxmlformats.org/officeDocument/2006/relationships/hyperlink" Target="mailto:rciombor@emu.com.pl" TargetMode="External"/><Relationship Id="rId30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43"/>
  <sheetViews>
    <sheetView showGridLines="0" zoomScaleNormal="100" zoomScaleSheetLayoutView="100" workbookViewId="0">
      <selection activeCell="O9" sqref="O9"/>
    </sheetView>
  </sheetViews>
  <sheetFormatPr defaultRowHeight="15"/>
  <cols>
    <col min="1" max="9" width="9.140625" style="118"/>
    <col min="10" max="10" width="4.42578125" style="118" customWidth="1"/>
    <col min="11" max="11" width="5.140625" style="118" customWidth="1"/>
    <col min="12" max="12" width="2.5703125" style="118" customWidth="1"/>
    <col min="13" max="13" width="3.28515625" style="118" customWidth="1"/>
    <col min="14" max="14" width="9.140625" style="118" hidden="1" customWidth="1"/>
    <col min="15" max="16384" width="9.140625" style="118"/>
  </cols>
  <sheetData>
    <row r="1" spans="1:12">
      <c r="A1"/>
      <c r="B1"/>
      <c r="C1" s="1"/>
      <c r="D1" s="1"/>
      <c r="E1" s="1"/>
      <c r="F1" s="1"/>
      <c r="G1"/>
      <c r="H1" s="2"/>
      <c r="I1" s="2"/>
      <c r="J1" s="52"/>
      <c r="K1" s="1"/>
      <c r="L1" s="1"/>
    </row>
    <row r="2" spans="1:12" ht="120" customHeight="1">
      <c r="A2"/>
      <c r="B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/>
      <c r="B3" s="272" t="str">
        <f>IF($C$32="PL","Cennik akumulatorów i akcesoriów","Pricelist of batteries and accesories")</f>
        <v>Cennik akumulatorów i akcesoriów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5" customHeight="1">
      <c r="A4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>
      <c r="A5"/>
      <c r="B5" s="273" t="s">
        <v>1905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</row>
    <row r="6" spans="1:12" ht="23.25">
      <c r="A6"/>
      <c r="B6" s="275" t="str">
        <f>IF($C$32="PL","ważny od: 01.01.2023 roku","valid from: 01.04.2022")</f>
        <v>ważny od: 01.01.2023 roku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</row>
    <row r="7" spans="1:12">
      <c r="A7"/>
      <c r="B7"/>
      <c r="C7"/>
      <c r="D7"/>
      <c r="E7"/>
      <c r="F7"/>
      <c r="G7"/>
      <c r="H7"/>
      <c r="I7"/>
      <c r="J7"/>
      <c r="K7"/>
      <c r="L7"/>
    </row>
    <row r="8" spans="1:12">
      <c r="A8" s="1"/>
      <c r="B8"/>
      <c r="C8"/>
      <c r="D8"/>
      <c r="E8"/>
      <c r="F8"/>
      <c r="G8"/>
      <c r="H8"/>
      <c r="I8"/>
      <c r="J8"/>
      <c r="K8"/>
      <c r="L8"/>
    </row>
    <row r="9" spans="1:12">
      <c r="A9" s="1"/>
      <c r="B9" s="279" t="str">
        <f>IF($C$32="PL","Uwagi:","Attention:")</f>
        <v>Uwagi:</v>
      </c>
      <c r="C9" s="279"/>
      <c r="D9"/>
      <c r="E9"/>
      <c r="F9"/>
      <c r="G9"/>
      <c r="H9"/>
      <c r="I9"/>
      <c r="J9"/>
      <c r="K9"/>
      <c r="L9"/>
    </row>
    <row r="10" spans="1:12">
      <c r="A10" s="1"/>
      <c r="B10"/>
      <c r="C10"/>
      <c r="D10"/>
      <c r="E10"/>
      <c r="F10"/>
      <c r="G10"/>
      <c r="H10"/>
      <c r="I10"/>
      <c r="J10"/>
      <c r="K10"/>
      <c r="L10"/>
    </row>
    <row r="11" spans="1:12">
      <c r="A11" s="1"/>
      <c r="B11" s="276" t="str">
        <f>IF($C$32="PL","Ceny jednostkowe netto EX magazyny EMU w Gdańsku lub w Warszawie","Nett prices per unit EXW EMU warehouses in Gdansk or Warsaw")</f>
        <v>Ceny jednostkowe netto EX magazyny EMU w Gdańsku lub w Warszawie</v>
      </c>
      <c r="C11" s="276"/>
      <c r="D11" s="276"/>
      <c r="E11" s="276"/>
      <c r="F11" s="276"/>
      <c r="G11" s="276"/>
      <c r="H11" s="276"/>
      <c r="I11" s="276"/>
      <c r="J11" s="276"/>
      <c r="K11"/>
      <c r="L11"/>
    </row>
    <row r="12" spans="1:12" ht="17.25" customHeight="1">
      <c r="A12" s="1"/>
      <c r="B12" s="280" t="str">
        <f>IF($C$32="PL","Płatność w [zł] wg kursu sprzedaży [USD] w mBank S.A. w dniu wystawiania faktury","Availability: Ex-stock if available in warehouse in Poland")</f>
        <v>Płatność w [zł] wg kursu sprzedaży [USD] w mBank S.A. w dniu wystawiania faktury</v>
      </c>
      <c r="C12" s="281"/>
      <c r="D12" s="281"/>
      <c r="E12" s="281"/>
      <c r="F12" s="281"/>
      <c r="G12" s="281"/>
      <c r="H12" s="281"/>
      <c r="I12" s="281"/>
      <c r="J12" s="281"/>
      <c r="K12"/>
      <c r="L12"/>
    </row>
    <row r="13" spans="1:12">
      <c r="A13" s="1"/>
      <c r="B13" s="276" t="str">
        <f>IF($C$32="PL","VAT = 23 [%]","Any other trade conditions will be subject of negotiations")</f>
        <v>VAT = 23 [%]</v>
      </c>
      <c r="C13" s="276"/>
      <c r="D13" s="276"/>
      <c r="E13" s="276"/>
      <c r="F13" s="276"/>
      <c r="G13" s="276"/>
      <c r="H13" s="276"/>
      <c r="I13" s="276"/>
      <c r="J13" s="276"/>
      <c r="K13"/>
      <c r="L13"/>
    </row>
    <row r="14" spans="1:12">
      <c r="A14" s="1"/>
      <c r="B14" s="276" t="str">
        <f>IF($C$32="PL","Podane ceny mogą ulec zmianie.","Prices may be subject to change")</f>
        <v>Podane ceny mogą ulec zmianie.</v>
      </c>
      <c r="C14" s="276"/>
      <c r="D14" s="276"/>
      <c r="E14" s="276"/>
      <c r="F14" s="276"/>
      <c r="G14" s="276"/>
      <c r="H14" s="276"/>
      <c r="I14" s="276"/>
      <c r="J14" s="276"/>
      <c r="K14"/>
      <c r="L14"/>
    </row>
    <row r="15" spans="1:12">
      <c r="A15" s="1"/>
      <c r="B15" s="277"/>
      <c r="C15" s="277"/>
      <c r="D15" s="277"/>
      <c r="E15" s="277"/>
      <c r="F15" s="277"/>
      <c r="G15" s="277"/>
      <c r="H15" s="277"/>
      <c r="I15" s="277"/>
      <c r="J15" s="277"/>
      <c r="K15" s="1"/>
      <c r="L15" s="1"/>
    </row>
    <row r="16" spans="1:12">
      <c r="A16" s="1"/>
      <c r="B16" s="278"/>
      <c r="C16" s="278"/>
      <c r="D16" s="278"/>
      <c r="E16" s="278"/>
      <c r="F16" s="278"/>
      <c r="G16" s="278"/>
      <c r="H16" s="278"/>
      <c r="I16" s="278"/>
      <c r="J16" s="278"/>
      <c r="K16" s="1"/>
      <c r="L16" s="1"/>
    </row>
    <row r="17" spans="1:12">
      <c r="A17" s="1"/>
      <c r="B17" s="278"/>
      <c r="C17" s="278"/>
      <c r="D17" s="278"/>
      <c r="E17" s="278"/>
      <c r="F17" s="278"/>
      <c r="G17" s="278"/>
      <c r="H17" s="278"/>
      <c r="I17" s="278"/>
      <c r="J17" s="278"/>
      <c r="K17" s="1"/>
      <c r="L17" s="1"/>
    </row>
    <row r="18" spans="1:12">
      <c r="A18" s="1"/>
      <c r="B18" s="278"/>
      <c r="C18" s="278"/>
      <c r="D18" s="278"/>
      <c r="E18" s="278"/>
      <c r="F18" s="278"/>
      <c r="G18" s="278"/>
      <c r="H18" s="278"/>
      <c r="I18" s="278"/>
      <c r="J18" s="278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  <row r="22" spans="1:12">
      <c r="A22"/>
      <c r="B22"/>
      <c r="C22"/>
      <c r="D22"/>
      <c r="E22"/>
      <c r="F22"/>
      <c r="G22"/>
      <c r="H22"/>
      <c r="I22"/>
      <c r="J22"/>
      <c r="K22"/>
      <c r="L22"/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 ht="25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  <row r="32" spans="1:12">
      <c r="A32" s="271" t="s">
        <v>405</v>
      </c>
      <c r="B32" s="271"/>
      <c r="C32" s="118" t="s">
        <v>404</v>
      </c>
      <c r="D32"/>
      <c r="E32"/>
      <c r="F32"/>
      <c r="G32"/>
      <c r="H32"/>
      <c r="I32"/>
      <c r="J32"/>
      <c r="K32"/>
      <c r="L32"/>
    </row>
    <row r="33" spans="1:14">
      <c r="A33"/>
      <c r="B33"/>
      <c r="C33"/>
      <c r="D33"/>
      <c r="E33"/>
      <c r="F33"/>
      <c r="G33"/>
      <c r="H33"/>
      <c r="I33"/>
      <c r="J33"/>
      <c r="K33"/>
      <c r="L33"/>
    </row>
    <row r="34" spans="1:14">
      <c r="A34"/>
      <c r="B34"/>
      <c r="C34"/>
      <c r="D34"/>
      <c r="E34"/>
      <c r="F34"/>
      <c r="G34"/>
      <c r="H34"/>
      <c r="I34"/>
      <c r="J34"/>
      <c r="K34"/>
      <c r="L34"/>
    </row>
    <row r="35" spans="1:1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>
      <c r="A38"/>
      <c r="B38"/>
      <c r="C38"/>
      <c r="D38" s="154" t="s">
        <v>404</v>
      </c>
      <c r="E38"/>
      <c r="F38"/>
      <c r="G38"/>
      <c r="H38"/>
      <c r="I38"/>
      <c r="J38"/>
      <c r="K38"/>
      <c r="L38"/>
      <c r="M38"/>
      <c r="N38"/>
    </row>
    <row r="39" spans="1:14">
      <c r="A39"/>
      <c r="B39"/>
      <c r="C39"/>
      <c r="D39" s="154" t="s">
        <v>406</v>
      </c>
      <c r="E39"/>
      <c r="F39"/>
      <c r="G39"/>
      <c r="H39"/>
      <c r="I39"/>
      <c r="J39"/>
      <c r="K39"/>
      <c r="L39"/>
      <c r="M39"/>
      <c r="N39"/>
    </row>
    <row r="40" spans="1:14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>
      <c r="G41"/>
      <c r="H41"/>
      <c r="I41"/>
      <c r="J41"/>
    </row>
    <row r="42" spans="1:14">
      <c r="G42"/>
      <c r="H42"/>
      <c r="I42"/>
      <c r="J42"/>
    </row>
    <row r="43" spans="1:14">
      <c r="G43"/>
      <c r="H43"/>
      <c r="I43"/>
      <c r="J43"/>
    </row>
  </sheetData>
  <mergeCells count="13">
    <mergeCell ref="A32:B32"/>
    <mergeCell ref="B3:L4"/>
    <mergeCell ref="B5:L5"/>
    <mergeCell ref="B6:L6"/>
    <mergeCell ref="B14:J14"/>
    <mergeCell ref="B15:J15"/>
    <mergeCell ref="B16:J16"/>
    <mergeCell ref="B17:J17"/>
    <mergeCell ref="B18:J18"/>
    <mergeCell ref="B9:C9"/>
    <mergeCell ref="B11:J11"/>
    <mergeCell ref="B12:J12"/>
    <mergeCell ref="B13:J13"/>
  </mergeCells>
  <dataValidations xWindow="291" yWindow="759" count="1">
    <dataValidation type="list" showInputMessage="1" showErrorMessage="1" prompt="PL - polski_x000a_EN - english" sqref="C32" xr:uid="{00000000-0002-0000-0000-000000000000}">
      <formula1>$D$38:$D$39</formula1>
    </dataValidation>
  </dataValidations>
  <pageMargins left="0.19685039370078741" right="0.19685039370078741" top="0" bottom="0" header="0.31496062992125984" footer="0.31496062992125984"/>
  <pageSetup paperSize="9" orientation="portrait" r:id="rId1"/>
  <headerFooter>
    <oddHeader>&amp;L&amp;G</oddHeader>
  </headerFooter>
  <legacyDrawingHF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29"/>
  <sheetViews>
    <sheetView topLeftCell="A100" workbookViewId="0">
      <selection activeCell="B129" sqref="B129:B130"/>
    </sheetView>
  </sheetViews>
  <sheetFormatPr defaultRowHeight="15"/>
  <cols>
    <col min="1" max="1" width="17.5703125" bestFit="1" customWidth="1"/>
    <col min="3" max="3" width="16.28515625" style="153" customWidth="1"/>
  </cols>
  <sheetData>
    <row r="1" spans="1:3">
      <c r="A1" s="166" t="s">
        <v>1596</v>
      </c>
      <c r="B1" s="166" t="s">
        <v>1902</v>
      </c>
      <c r="C1" s="167" t="s">
        <v>1861</v>
      </c>
    </row>
    <row r="2" spans="1:3">
      <c r="A2" s="181" t="s">
        <v>78</v>
      </c>
      <c r="B2" s="181">
        <v>62</v>
      </c>
      <c r="C2" s="182">
        <f>VLOOKUP(A2,pula23678[[model]:[kod GTIN]],2,0)</f>
        <v>5902367800000</v>
      </c>
    </row>
    <row r="3" spans="1:3">
      <c r="A3" s="181" t="s">
        <v>79</v>
      </c>
      <c r="B3" s="181">
        <v>72.599999999999994</v>
      </c>
      <c r="C3" s="182">
        <f>VLOOKUP(A3,pula23678[[model]:[kod GTIN]],2,0)</f>
        <v>5902367800017</v>
      </c>
    </row>
    <row r="4" spans="1:3">
      <c r="A4" s="181" t="s">
        <v>80</v>
      </c>
      <c r="B4" s="181">
        <v>74.8</v>
      </c>
      <c r="C4" s="182">
        <f>VLOOKUP(A4,pula23678[[model]:[kod GTIN]],2,0)</f>
        <v>5902367800024</v>
      </c>
    </row>
    <row r="5" spans="1:3">
      <c r="A5" s="181" t="s">
        <v>81</v>
      </c>
      <c r="B5" s="181">
        <v>114</v>
      </c>
      <c r="C5" s="182">
        <f>VLOOKUP(A5,pula23678[[model]:[kod GTIN]],2,0)</f>
        <v>5902367800031</v>
      </c>
    </row>
    <row r="6" spans="1:3">
      <c r="A6" s="181" t="s">
        <v>82</v>
      </c>
      <c r="B6" s="181">
        <v>159</v>
      </c>
      <c r="C6" s="182">
        <f>VLOOKUP(A6,pula23678[[model]:[kod GTIN]],2,0)</f>
        <v>5902367800048</v>
      </c>
    </row>
    <row r="7" spans="1:3">
      <c r="A7" s="181" t="s">
        <v>83</v>
      </c>
      <c r="B7" s="181">
        <v>89.1</v>
      </c>
      <c r="C7" s="182">
        <f>VLOOKUP(A7,pula23678[[model]:[kod GTIN]],2,0)</f>
        <v>5902367800055</v>
      </c>
    </row>
    <row r="8" spans="1:3">
      <c r="A8" s="181" t="s">
        <v>84</v>
      </c>
      <c r="B8" s="181">
        <v>108</v>
      </c>
      <c r="C8" s="182">
        <f>VLOOKUP(A8,pula23678[[model]:[kod GTIN]],2,0)</f>
        <v>5902367800062</v>
      </c>
    </row>
    <row r="9" spans="1:3">
      <c r="A9" s="181" t="s">
        <v>85</v>
      </c>
      <c r="B9" s="181">
        <v>146</v>
      </c>
      <c r="C9" s="182">
        <f>VLOOKUP(A9,pula23678[[model]:[kod GTIN]],2,0)</f>
        <v>5902367800079</v>
      </c>
    </row>
    <row r="10" spans="1:3">
      <c r="A10" s="181" t="s">
        <v>86</v>
      </c>
      <c r="B10" s="181">
        <v>159</v>
      </c>
      <c r="C10" s="182">
        <f>VLOOKUP(A10,pula23678[[model]:[kod GTIN]],2,0)</f>
        <v>5902367800086</v>
      </c>
    </row>
    <row r="11" spans="1:3">
      <c r="A11" s="181" t="s">
        <v>1597</v>
      </c>
      <c r="B11" s="181">
        <v>159</v>
      </c>
      <c r="C11" s="182">
        <f>VLOOKUP(A11,pula23678[[model]:[kod GTIN]],2,0)</f>
        <v>5902367800093</v>
      </c>
    </row>
    <row r="12" spans="1:3">
      <c r="A12" s="181" t="s">
        <v>87</v>
      </c>
      <c r="B12" s="181">
        <v>173</v>
      </c>
      <c r="C12" s="182">
        <f>VLOOKUP(A12,pula23678[[model]:[kod GTIN]],2,0)</f>
        <v>5902367800109</v>
      </c>
    </row>
    <row r="13" spans="1:3">
      <c r="A13" s="181" t="s">
        <v>1598</v>
      </c>
      <c r="B13" s="181">
        <v>173</v>
      </c>
      <c r="C13" s="182">
        <f>VLOOKUP(A13,pula23678[[model]:[kod GTIN]],2,0)</f>
        <v>5902367800116</v>
      </c>
    </row>
    <row r="14" spans="1:3">
      <c r="A14" s="181" t="s">
        <v>88</v>
      </c>
      <c r="B14" s="181">
        <v>345</v>
      </c>
      <c r="C14" s="182">
        <f>VLOOKUP(A14,pula23678[[model]:[kod GTIN]],2,0)</f>
        <v>5902367800123</v>
      </c>
    </row>
    <row r="15" spans="1:3">
      <c r="A15" s="181" t="s">
        <v>89</v>
      </c>
      <c r="B15" s="181">
        <v>414</v>
      </c>
      <c r="C15" s="182">
        <f>VLOOKUP(A15,pula23678[[model]:[kod GTIN]],2,0)</f>
        <v>5902367800130</v>
      </c>
    </row>
    <row r="16" spans="1:3">
      <c r="A16" s="181" t="s">
        <v>1599</v>
      </c>
      <c r="B16" s="181">
        <v>177</v>
      </c>
      <c r="C16" s="182">
        <f>VLOOKUP(A16,pula23678[[model]:[kod GTIN]],2,0)</f>
        <v>5902367800147</v>
      </c>
    </row>
    <row r="17" spans="1:3">
      <c r="A17" s="181" t="s">
        <v>1600</v>
      </c>
      <c r="B17" s="181">
        <v>159</v>
      </c>
      <c r="C17" s="182">
        <f>VLOOKUP(A17,pula23678[[model]:[kod GTIN]],2,0)</f>
        <v>5902367800154</v>
      </c>
    </row>
    <row r="18" spans="1:3">
      <c r="A18" s="181" t="s">
        <v>90</v>
      </c>
      <c r="B18" s="181">
        <v>214</v>
      </c>
      <c r="C18" s="182">
        <f>VLOOKUP(A18,pula23678[[model]:[kod GTIN]],2,0)</f>
        <v>5902367800161</v>
      </c>
    </row>
    <row r="19" spans="1:3">
      <c r="A19" s="181" t="s">
        <v>1601</v>
      </c>
      <c r="B19" s="181">
        <v>214</v>
      </c>
      <c r="C19" s="182">
        <f>VLOOKUP(A19,pula23678[[model]:[kod GTIN]],2,0)</f>
        <v>5902367800178</v>
      </c>
    </row>
    <row r="20" spans="1:3">
      <c r="A20" s="181" t="s">
        <v>1602</v>
      </c>
      <c r="B20" s="181">
        <v>235</v>
      </c>
      <c r="C20" s="182">
        <f>VLOOKUP(A20,pula23678[[model]:[kod GTIN]],2,0)</f>
        <v>5902367800185</v>
      </c>
    </row>
    <row r="21" spans="1:3">
      <c r="A21" s="181" t="s">
        <v>411</v>
      </c>
      <c r="B21" s="181">
        <v>226</v>
      </c>
      <c r="C21" s="182">
        <f>VLOOKUP(A21,pula23678[[model]:[kod GTIN]],2,0)</f>
        <v>5902367800192</v>
      </c>
    </row>
    <row r="22" spans="1:3">
      <c r="A22" s="181" t="s">
        <v>91</v>
      </c>
      <c r="B22" s="181">
        <v>376</v>
      </c>
      <c r="C22" s="182">
        <f>VLOOKUP(A22,pula23678[[model]:[kod GTIN]],2,0)</f>
        <v>5902367800208</v>
      </c>
    </row>
    <row r="23" spans="1:3">
      <c r="A23" s="181" t="s">
        <v>92</v>
      </c>
      <c r="B23" s="181">
        <v>495</v>
      </c>
      <c r="C23" s="182">
        <f>VLOOKUP(A23,pula23678[[model]:[kod GTIN]],2,0)</f>
        <v>5902367800215</v>
      </c>
    </row>
    <row r="24" spans="1:3">
      <c r="A24" s="181" t="s">
        <v>93</v>
      </c>
      <c r="B24" s="181">
        <v>956</v>
      </c>
      <c r="C24" s="182">
        <f>VLOOKUP(A24,pula23678[[model]:[kod GTIN]],2,0)</f>
        <v>5902367800222</v>
      </c>
    </row>
    <row r="25" spans="1:3">
      <c r="A25" s="181" t="s">
        <v>94</v>
      </c>
      <c r="B25" s="181">
        <v>1221</v>
      </c>
      <c r="C25" s="182">
        <f>VLOOKUP(A25,pula23678[[model]:[kod GTIN]],2,0)</f>
        <v>5902367800239</v>
      </c>
    </row>
    <row r="26" spans="1:3">
      <c r="A26" s="181" t="s">
        <v>95</v>
      </c>
      <c r="B26" s="181">
        <v>1891</v>
      </c>
      <c r="C26" s="182">
        <f>VLOOKUP(A26,pula23678[[model]:[kod GTIN]],2,0)</f>
        <v>5902367800246</v>
      </c>
    </row>
    <row r="27" spans="1:3">
      <c r="A27" s="181" t="s">
        <v>96</v>
      </c>
      <c r="B27" s="181">
        <v>639</v>
      </c>
      <c r="C27" s="182">
        <f>VLOOKUP(A27,pula23678[[model]:[kod GTIN]],2,0)</f>
        <v>5902367800390</v>
      </c>
    </row>
    <row r="28" spans="1:3">
      <c r="A28" s="181" t="s">
        <v>1603</v>
      </c>
      <c r="B28" s="181">
        <v>669</v>
      </c>
      <c r="C28" s="182">
        <f>VLOOKUP(A28,pula23678[[model]:[kod GTIN]],2,0)</f>
        <v>5902367800406</v>
      </c>
    </row>
    <row r="29" spans="1:3">
      <c r="A29" s="181" t="s">
        <v>27</v>
      </c>
      <c r="B29" s="181">
        <v>702</v>
      </c>
      <c r="C29" s="182">
        <f>VLOOKUP(A29,pula23678[[model]:[kod GTIN]],2,0)</f>
        <v>5902367800413</v>
      </c>
    </row>
    <row r="30" spans="1:3">
      <c r="A30" s="181" t="s">
        <v>97</v>
      </c>
      <c r="B30" s="181">
        <v>916</v>
      </c>
      <c r="C30" s="182">
        <f>VLOOKUP(A30,pula23678[[model]:[kod GTIN]],2,0)</f>
        <v>5902367800420</v>
      </c>
    </row>
    <row r="31" spans="1:3">
      <c r="A31" s="181" t="s">
        <v>98</v>
      </c>
      <c r="B31" s="181">
        <v>975</v>
      </c>
      <c r="C31" s="182">
        <f>VLOOKUP(A31,pula23678[[model]:[kod GTIN]],2,0)</f>
        <v>5902367800437</v>
      </c>
    </row>
    <row r="32" spans="1:3">
      <c r="A32" s="181" t="s">
        <v>99</v>
      </c>
      <c r="B32" s="181">
        <v>1582</v>
      </c>
      <c r="C32" s="182">
        <f>VLOOKUP(A32,pula23678[[model]:[kod GTIN]],2,0)</f>
        <v>5902367800444</v>
      </c>
    </row>
    <row r="33" spans="1:3">
      <c r="A33" s="181" t="s">
        <v>100</v>
      </c>
      <c r="B33" s="181">
        <v>2100</v>
      </c>
      <c r="C33" s="182">
        <f>VLOOKUP(A33,pula23678[[model]:[kod GTIN]],2,0)</f>
        <v>5902367800451</v>
      </c>
    </row>
    <row r="34" spans="1:3">
      <c r="A34" s="181" t="s">
        <v>101</v>
      </c>
      <c r="B34" s="181">
        <v>2320</v>
      </c>
      <c r="C34" s="182">
        <f>VLOOKUP(A34,pula23678[[model]:[kod GTIN]],2,0)</f>
        <v>5902367800468</v>
      </c>
    </row>
    <row r="35" spans="1:3">
      <c r="A35" s="181" t="s">
        <v>102</v>
      </c>
      <c r="B35" s="181">
        <v>2696</v>
      </c>
      <c r="C35" s="182">
        <f>VLOOKUP(A35,pula23678[[model]:[kod GTIN]],2,0)</f>
        <v>5902367800475</v>
      </c>
    </row>
    <row r="36" spans="1:3">
      <c r="A36" s="181" t="s">
        <v>103</v>
      </c>
      <c r="B36" s="181">
        <v>3607</v>
      </c>
      <c r="C36" s="182">
        <f>VLOOKUP(A36,pula23678[[model]:[kod GTIN]],2,0)</f>
        <v>5902367800482</v>
      </c>
    </row>
    <row r="37" spans="1:3">
      <c r="A37" s="181" t="s">
        <v>8</v>
      </c>
      <c r="B37" s="181">
        <v>4247</v>
      </c>
      <c r="C37" s="182">
        <f>VLOOKUP(A37,pula23678[[model]:[kod GTIN]],2,0)</f>
        <v>5902367800499</v>
      </c>
    </row>
    <row r="38" spans="1:3">
      <c r="A38" s="181" t="s">
        <v>104</v>
      </c>
      <c r="B38" s="181">
        <v>4971</v>
      </c>
      <c r="C38" s="182">
        <f>VLOOKUP(A38,pula23678[[model]:[kod GTIN]],2,0)</f>
        <v>5902367800505</v>
      </c>
    </row>
    <row r="39" spans="1:3">
      <c r="A39" s="181" t="s">
        <v>105</v>
      </c>
      <c r="B39" s="181">
        <v>214</v>
      </c>
      <c r="C39" s="182">
        <f>VLOOKUP(A39,pula23678[[model]:[kod GTIN]],2,0)</f>
        <v>5902367800529</v>
      </c>
    </row>
    <row r="40" spans="1:3">
      <c r="A40" s="181" t="s">
        <v>1604</v>
      </c>
      <c r="B40" s="181">
        <v>214</v>
      </c>
      <c r="C40" s="182">
        <f>VLOOKUP(A40,pula23678[[model]:[kod GTIN]],2,0)</f>
        <v>5902367800536</v>
      </c>
    </row>
    <row r="41" spans="1:3">
      <c r="A41" s="181" t="s">
        <v>106</v>
      </c>
      <c r="B41" s="181">
        <v>405</v>
      </c>
      <c r="C41" s="182">
        <f>VLOOKUP(A41,pula23678[[model]:[kod GTIN]],2,0)</f>
        <v>5902367800543</v>
      </c>
    </row>
    <row r="42" spans="1:3">
      <c r="A42" s="181" t="s">
        <v>107</v>
      </c>
      <c r="B42" s="181">
        <v>528</v>
      </c>
      <c r="C42" s="182">
        <f>VLOOKUP(A42,pula23678[[model]:[kod GTIN]],2,0)</f>
        <v>5902367800550</v>
      </c>
    </row>
    <row r="43" spans="1:3">
      <c r="A43" s="181" t="s">
        <v>108</v>
      </c>
      <c r="B43" s="181">
        <v>685</v>
      </c>
      <c r="C43" s="182">
        <f>VLOOKUP(A43,pula23678[[model]:[kod GTIN]],2,0)</f>
        <v>5902367800567</v>
      </c>
    </row>
    <row r="44" spans="1:3">
      <c r="A44" s="181" t="s">
        <v>109</v>
      </c>
      <c r="B44" s="181">
        <v>1095</v>
      </c>
      <c r="C44" s="182">
        <f>VLOOKUP(A44,pula23678[[model]:[kod GTIN]],2,0)</f>
        <v>5902367800574</v>
      </c>
    </row>
    <row r="45" spans="1:3">
      <c r="A45" s="181" t="s">
        <v>110</v>
      </c>
      <c r="B45" s="181">
        <v>1731</v>
      </c>
      <c r="C45" s="182">
        <f>VLOOKUP(A45,pula23678[[model]:[kod GTIN]],2,0)</f>
        <v>5902367800581</v>
      </c>
    </row>
    <row r="46" spans="1:3">
      <c r="A46" s="181" t="s">
        <v>111</v>
      </c>
      <c r="B46" s="181">
        <v>2155</v>
      </c>
      <c r="C46" s="182">
        <f>VLOOKUP(A46,pula23678[[model]:[kod GTIN]],2,0)</f>
        <v>5902367800598</v>
      </c>
    </row>
    <row r="47" spans="1:3">
      <c r="A47" s="181" t="s">
        <v>112</v>
      </c>
      <c r="B47" s="181">
        <v>2850</v>
      </c>
      <c r="C47" s="182">
        <f>VLOOKUP(A47,pula23678[[model]:[kod GTIN]],2,0)</f>
        <v>5902367800604</v>
      </c>
    </row>
    <row r="48" spans="1:3">
      <c r="A48" s="181" t="s">
        <v>113</v>
      </c>
      <c r="B48" s="181">
        <v>3667</v>
      </c>
      <c r="C48" s="182">
        <f>VLOOKUP(A48,pula23678[[model]:[kod GTIN]],2,0)</f>
        <v>5902367800611</v>
      </c>
    </row>
    <row r="49" spans="1:3">
      <c r="A49" s="181" t="s">
        <v>114</v>
      </c>
      <c r="B49" s="181">
        <v>5311</v>
      </c>
      <c r="C49" s="182">
        <f>VLOOKUP(A49,pula23678[[model]:[kod GTIN]],2,0)</f>
        <v>5902367800628</v>
      </c>
    </row>
    <row r="50" spans="1:3">
      <c r="A50" s="181" t="s">
        <v>1605</v>
      </c>
      <c r="B50" s="181">
        <v>0</v>
      </c>
      <c r="C50" s="182">
        <f>VLOOKUP(A50,pula23678[[model]:[kod GTIN]],2,0)</f>
        <v>5902367800819</v>
      </c>
    </row>
    <row r="51" spans="1:3">
      <c r="A51" s="181" t="s">
        <v>115</v>
      </c>
      <c r="B51" s="181">
        <v>1556</v>
      </c>
      <c r="C51" s="182">
        <f>VLOOKUP(A51,pula23678[[model]:[kod GTIN]],2,0)</f>
        <v>5902367800772</v>
      </c>
    </row>
    <row r="52" spans="1:3">
      <c r="A52" s="181" t="s">
        <v>116</v>
      </c>
      <c r="B52" s="181">
        <v>1934</v>
      </c>
      <c r="C52" s="182">
        <f>VLOOKUP(A52,pula23678[[model]:[kod GTIN]],2,0)</f>
        <v>5902367800789</v>
      </c>
    </row>
    <row r="53" spans="1:3">
      <c r="A53" s="181" t="s">
        <v>117</v>
      </c>
      <c r="B53" s="181">
        <v>2176</v>
      </c>
      <c r="C53" s="182">
        <f>VLOOKUP(A53,pula23678[[model]:[kod GTIN]],2,0)</f>
        <v>5902367800796</v>
      </c>
    </row>
    <row r="54" spans="1:3">
      <c r="A54" s="181" t="s">
        <v>118</v>
      </c>
      <c r="B54" s="181">
        <v>2666</v>
      </c>
      <c r="C54" s="182">
        <f>VLOOKUP(A54,pula23678[[model]:[kod GTIN]],2,0)</f>
        <v>5902367800802</v>
      </c>
    </row>
    <row r="55" spans="1:3">
      <c r="A55" s="183" t="s">
        <v>55</v>
      </c>
      <c r="B55" s="183">
        <v>33.5</v>
      </c>
      <c r="C55" s="184">
        <f>VLOOKUP(A55,pula23678[[model]:[kod GTIN]],2,0)</f>
        <v>5902367801656</v>
      </c>
    </row>
    <row r="56" spans="1:3">
      <c r="A56" s="183" t="s">
        <v>56</v>
      </c>
      <c r="B56" s="183">
        <v>65</v>
      </c>
      <c r="C56" s="184">
        <f>VLOOKUP(A56,pula23678[[model]:[kod GTIN]],2,0)</f>
        <v>5902367801663</v>
      </c>
    </row>
    <row r="57" spans="1:3">
      <c r="A57" s="183" t="s">
        <v>57</v>
      </c>
      <c r="B57" s="183">
        <v>49.9</v>
      </c>
      <c r="C57" s="184">
        <f>VLOOKUP(A57,pula23678[[model]:[kod GTIN]],2,0)</f>
        <v>5902367801670</v>
      </c>
    </row>
    <row r="58" spans="1:3">
      <c r="A58" s="183" t="s">
        <v>58</v>
      </c>
      <c r="B58" s="183">
        <v>73.8</v>
      </c>
      <c r="C58" s="184">
        <f>VLOOKUP(A58,pula23678[[model]:[kod GTIN]],2,0)</f>
        <v>5902367801687</v>
      </c>
    </row>
    <row r="59" spans="1:3">
      <c r="A59" s="183" t="s">
        <v>59</v>
      </c>
      <c r="B59" s="183">
        <v>106</v>
      </c>
      <c r="C59" s="184">
        <f>VLOOKUP(A59,pula23678[[model]:[kod GTIN]],2,0)</f>
        <v>5902367801694</v>
      </c>
    </row>
    <row r="60" spans="1:3">
      <c r="A60" s="183" t="s">
        <v>60</v>
      </c>
      <c r="B60" s="183">
        <v>81.099999999999994</v>
      </c>
      <c r="C60" s="184">
        <f>VLOOKUP(A60,pula23678[[model]:[kod GTIN]],2,0)</f>
        <v>5902367801700</v>
      </c>
    </row>
    <row r="61" spans="1:3">
      <c r="A61" s="183" t="s">
        <v>414</v>
      </c>
      <c r="B61" s="183">
        <v>57</v>
      </c>
      <c r="C61" s="184">
        <f>VLOOKUP(A61,pula23678[[model]:[kod GTIN]],2,0)</f>
        <v>5902367801717</v>
      </c>
    </row>
    <row r="62" spans="1:3">
      <c r="A62" s="183" t="s">
        <v>409</v>
      </c>
      <c r="B62" s="183">
        <v>74.399999999999991</v>
      </c>
      <c r="C62" s="184">
        <f>VLOOKUP(A62,pula23678[[model]:[kod GTIN]],2,0)</f>
        <v>5902367801724</v>
      </c>
    </row>
    <row r="63" spans="1:3">
      <c r="A63" s="183" t="s">
        <v>61</v>
      </c>
      <c r="B63" s="183">
        <v>94.8</v>
      </c>
      <c r="C63" s="184">
        <f>VLOOKUP(A63,pula23678[[model]:[kod GTIN]],2,0)</f>
        <v>5902367801731</v>
      </c>
    </row>
    <row r="64" spans="1:3">
      <c r="A64" s="183" t="s">
        <v>62</v>
      </c>
      <c r="B64" s="183">
        <v>109</v>
      </c>
      <c r="C64" s="184">
        <f>VLOOKUP(A64,pula23678[[model]:[kod GTIN]],2,0)</f>
        <v>5902367801748</v>
      </c>
    </row>
    <row r="65" spans="1:3">
      <c r="A65" s="183" t="s">
        <v>1606</v>
      </c>
      <c r="B65" s="183">
        <v>109</v>
      </c>
      <c r="C65" s="184">
        <f>VLOOKUP(A65,pula23678[[model]:[kod GTIN]],2,0)</f>
        <v>5902367801755</v>
      </c>
    </row>
    <row r="66" spans="1:3">
      <c r="A66" s="183" t="s">
        <v>63</v>
      </c>
      <c r="B66" s="183">
        <v>118</v>
      </c>
      <c r="C66" s="184">
        <f>VLOOKUP(A66,pula23678[[model]:[kod GTIN]],2,0)</f>
        <v>5902367801762</v>
      </c>
    </row>
    <row r="67" spans="1:3">
      <c r="A67" s="183" t="s">
        <v>1607</v>
      </c>
      <c r="B67" s="183">
        <v>118</v>
      </c>
      <c r="C67" s="184">
        <f>VLOOKUP(A67,pula23678[[model]:[kod GTIN]],2,0)</f>
        <v>5902367801779</v>
      </c>
    </row>
    <row r="68" spans="1:3">
      <c r="A68" s="183" t="s">
        <v>64</v>
      </c>
      <c r="B68" s="183">
        <v>222</v>
      </c>
      <c r="C68" s="184">
        <f>VLOOKUP(A68,pula23678[[model]:[kod GTIN]],2,0)</f>
        <v>5902367801786</v>
      </c>
    </row>
    <row r="69" spans="1:3">
      <c r="A69" s="183" t="s">
        <v>410</v>
      </c>
      <c r="B69" s="183">
        <v>319</v>
      </c>
      <c r="C69" s="184">
        <f>VLOOKUP(A69,pula23678[[model]:[kod GTIN]],2,0)</f>
        <v>5902367801793</v>
      </c>
    </row>
    <row r="70" spans="1:3">
      <c r="A70" s="183" t="s">
        <v>1608</v>
      </c>
      <c r="B70" s="183">
        <v>154</v>
      </c>
      <c r="C70" s="184">
        <f>VLOOKUP(A70,pula23678[[model]:[kod GTIN]],2,0)</f>
        <v>5902367801809</v>
      </c>
    </row>
    <row r="71" spans="1:3">
      <c r="A71" s="183" t="s">
        <v>65</v>
      </c>
      <c r="B71" s="183">
        <v>252</v>
      </c>
      <c r="C71" s="184">
        <f>VLOOKUP(A71,pula23678[[model]:[kod GTIN]],2,0)</f>
        <v>5902367801816</v>
      </c>
    </row>
    <row r="72" spans="1:3">
      <c r="A72" s="183" t="s">
        <v>66</v>
      </c>
      <c r="B72" s="183">
        <v>388</v>
      </c>
      <c r="C72" s="184">
        <f>VLOOKUP(A72,pula23678[[model]:[kod GTIN]],2,0)</f>
        <v>5902367801823</v>
      </c>
    </row>
    <row r="73" spans="1:3">
      <c r="A73" s="183" t="s">
        <v>1609</v>
      </c>
      <c r="B73" s="183">
        <v>145</v>
      </c>
      <c r="C73" s="184">
        <f>VLOOKUP(A73,pula23678[[model]:[kod GTIN]],2,0)</f>
        <v>5902367801830</v>
      </c>
    </row>
    <row r="74" spans="1:3">
      <c r="A74" s="183" t="s">
        <v>1610</v>
      </c>
      <c r="B74" s="183">
        <v>166</v>
      </c>
      <c r="C74" s="184">
        <f>VLOOKUP(A74,pula23678[[model]:[kod GTIN]],2,0)</f>
        <v>5902367801847</v>
      </c>
    </row>
    <row r="75" spans="1:3">
      <c r="A75" s="183" t="s">
        <v>400</v>
      </c>
      <c r="B75" s="183">
        <v>248</v>
      </c>
      <c r="C75" s="184">
        <f>VLOOKUP(A75,pula23678[[model]:[kod GTIN]],2,0)</f>
        <v>5902367801854</v>
      </c>
    </row>
    <row r="76" spans="1:3">
      <c r="A76" s="183" t="s">
        <v>401</v>
      </c>
      <c r="B76" s="183">
        <v>353</v>
      </c>
      <c r="C76" s="184">
        <f>VLOOKUP(A76,pula23678[[model]:[kod GTIN]],2,0)</f>
        <v>5902367801861</v>
      </c>
    </row>
    <row r="77" spans="1:3">
      <c r="A77" s="183" t="s">
        <v>67</v>
      </c>
      <c r="B77" s="183">
        <v>531</v>
      </c>
      <c r="C77" s="184">
        <f>VLOOKUP(A77,pula23678[[model]:[kod GTIN]],2,0)</f>
        <v>5902367801878</v>
      </c>
    </row>
    <row r="78" spans="1:3">
      <c r="A78" s="183" t="s">
        <v>68</v>
      </c>
      <c r="B78" s="183">
        <v>584</v>
      </c>
      <c r="C78" s="184">
        <f>VLOOKUP(A78,pula23678[[model]:[kod GTIN]],2,0)</f>
        <v>5902367801885</v>
      </c>
    </row>
    <row r="79" spans="1:3">
      <c r="A79" s="183" t="s">
        <v>69</v>
      </c>
      <c r="B79" s="183">
        <v>650</v>
      </c>
      <c r="C79" s="184">
        <f>VLOOKUP(A79,pula23678[[model]:[kod GTIN]],2,0)</f>
        <v>5902367801892</v>
      </c>
    </row>
    <row r="80" spans="1:3">
      <c r="A80" s="183" t="s">
        <v>70</v>
      </c>
      <c r="B80" s="183">
        <v>795</v>
      </c>
      <c r="C80" s="184">
        <f>VLOOKUP(A80,pula23678[[model]:[kod GTIN]],2,0)</f>
        <v>5902367801908</v>
      </c>
    </row>
    <row r="81" spans="1:3">
      <c r="A81" s="183" t="s">
        <v>415</v>
      </c>
      <c r="B81" s="183">
        <v>954</v>
      </c>
      <c r="C81" s="184">
        <f>VLOOKUP(A81,pula23678[[model]:[kod GTIN]],2,0)</f>
        <v>5902367801915</v>
      </c>
    </row>
    <row r="82" spans="1:3">
      <c r="A82" s="183" t="s">
        <v>71</v>
      </c>
      <c r="B82" s="183">
        <v>1091</v>
      </c>
      <c r="C82" s="184">
        <f>VLOOKUP(A82,pula23678[[model]:[kod GTIN]],2,0)</f>
        <v>5902367801922</v>
      </c>
    </row>
    <row r="83" spans="1:3">
      <c r="A83" s="183" t="s">
        <v>72</v>
      </c>
      <c r="B83" s="183">
        <v>1212</v>
      </c>
      <c r="C83" s="184">
        <f>VLOOKUP(A83,pula23678[[model]:[kod GTIN]],2,0)</f>
        <v>5902367801939</v>
      </c>
    </row>
    <row r="84" spans="1:3">
      <c r="A84" s="183" t="s">
        <v>73</v>
      </c>
      <c r="B84" s="183">
        <v>1362</v>
      </c>
      <c r="C84" s="184">
        <f>VLOOKUP(A84,pula23678[[model]:[kod GTIN]],2,0)</f>
        <v>5902367801946</v>
      </c>
    </row>
    <row r="85" spans="1:3">
      <c r="A85" s="183" t="s">
        <v>74</v>
      </c>
      <c r="B85" s="183">
        <v>1674</v>
      </c>
      <c r="C85" s="184">
        <f>VLOOKUP(A85,pula23678[[model]:[kod GTIN]],2,0)</f>
        <v>5902367801953</v>
      </c>
    </row>
    <row r="86" spans="1:3">
      <c r="A86" s="183" t="s">
        <v>413</v>
      </c>
      <c r="B86" s="183">
        <v>1634</v>
      </c>
      <c r="C86" s="184">
        <f>VLOOKUP(A86,pula23678[[model]:[kod GTIN]],2,0)</f>
        <v>5902367801960</v>
      </c>
    </row>
    <row r="87" spans="1:3">
      <c r="A87" s="183" t="s">
        <v>75</v>
      </c>
      <c r="B87" s="183">
        <v>1875</v>
      </c>
      <c r="C87" s="184">
        <f>VLOOKUP(A87,pula23678[[model]:[kod GTIN]],2,0)</f>
        <v>5902367801977</v>
      </c>
    </row>
    <row r="88" spans="1:3">
      <c r="A88" s="183" t="s">
        <v>76</v>
      </c>
      <c r="B88" s="183">
        <v>2383</v>
      </c>
      <c r="C88" s="184">
        <f>VLOOKUP(A88,pula23678[[model]:[kod GTIN]],2,0)</f>
        <v>5902367801984</v>
      </c>
    </row>
    <row r="89" spans="1:3">
      <c r="A89" s="183" t="s">
        <v>77</v>
      </c>
      <c r="B89" s="183">
        <v>3173</v>
      </c>
      <c r="C89" s="184">
        <f>VLOOKUP(A89,pula23678[[model]:[kod GTIN]],2,0)</f>
        <v>5902367801991</v>
      </c>
    </row>
    <row r="90" spans="1:3">
      <c r="A90" s="183" t="s">
        <v>416</v>
      </c>
      <c r="B90" s="183">
        <v>3623</v>
      </c>
      <c r="C90" s="184">
        <f>VLOOKUP(A90,pula23678[[model]:[kod GTIN]],2,0)</f>
        <v>5902367802004</v>
      </c>
    </row>
    <row r="91" spans="1:3">
      <c r="A91" s="183" t="s">
        <v>39</v>
      </c>
      <c r="B91" s="183">
        <v>980</v>
      </c>
      <c r="C91" s="184">
        <f>VLOOKUP(A91,pula23678[[model]:[kod GTIN]],2,0)</f>
        <v>5902367802011</v>
      </c>
    </row>
    <row r="92" spans="1:3">
      <c r="A92" s="183" t="s">
        <v>40</v>
      </c>
      <c r="B92" s="183">
        <v>1478</v>
      </c>
      <c r="C92" s="184">
        <f>VLOOKUP(A92,pula23678[[model]:[kod GTIN]],2,0)</f>
        <v>5902367802028</v>
      </c>
    </row>
    <row r="93" spans="1:3">
      <c r="A93" s="183" t="s">
        <v>41</v>
      </c>
      <c r="B93" s="183">
        <v>1800</v>
      </c>
      <c r="C93" s="184">
        <f>VLOOKUP(A93,pula23678[[model]:[kod GTIN]],2,0)</f>
        <v>5902367802035</v>
      </c>
    </row>
    <row r="94" spans="1:3">
      <c r="A94" s="183" t="s">
        <v>42</v>
      </c>
      <c r="B94" s="183">
        <v>2190</v>
      </c>
      <c r="C94" s="184">
        <f>VLOOKUP(A94,pula23678[[model]:[kod GTIN]],2,0)</f>
        <v>5902367802042</v>
      </c>
    </row>
    <row r="95" spans="1:3">
      <c r="A95" s="183" t="s">
        <v>43</v>
      </c>
      <c r="B95" s="183">
        <v>2455</v>
      </c>
      <c r="C95" s="184">
        <f>VLOOKUP(A95,pula23678[[model]:[kod GTIN]],2,0)</f>
        <v>5902367802059</v>
      </c>
    </row>
    <row r="96" spans="1:3">
      <c r="A96" s="183" t="s">
        <v>394</v>
      </c>
      <c r="B96" s="183">
        <v>0</v>
      </c>
      <c r="C96" s="184">
        <f>VLOOKUP(A96,pula23678[[model]:[kod GTIN]],2,0)</f>
        <v>5902367802219</v>
      </c>
    </row>
    <row r="97" spans="1:3">
      <c r="A97" s="183" t="s">
        <v>395</v>
      </c>
      <c r="B97" s="183">
        <v>0</v>
      </c>
      <c r="C97" s="184">
        <f>VLOOKUP(A97,pula23678[[model]:[kod GTIN]],2,0)</f>
        <v>5902367802226</v>
      </c>
    </row>
    <row r="98" spans="1:3">
      <c r="A98" s="183" t="s">
        <v>396</v>
      </c>
      <c r="B98" s="183">
        <v>0</v>
      </c>
      <c r="C98" s="184">
        <f>VLOOKUP(A98,pula23678[[model]:[kod GTIN]],2,0)</f>
        <v>5902367802240</v>
      </c>
    </row>
    <row r="99" spans="1:3">
      <c r="A99" s="183" t="s">
        <v>397</v>
      </c>
      <c r="B99" s="183">
        <v>0</v>
      </c>
      <c r="C99" s="184">
        <f>VLOOKUP(A99,pula23678[[model]:[kod GTIN]],2,0)</f>
        <v>5902367802264</v>
      </c>
    </row>
    <row r="100" spans="1:3">
      <c r="A100" s="183" t="s">
        <v>398</v>
      </c>
      <c r="B100" s="183">
        <v>0</v>
      </c>
      <c r="C100" s="184">
        <f>VLOOKUP(A100,pula23678[[model]:[kod GTIN]],2,0)</f>
        <v>5902367802288</v>
      </c>
    </row>
    <row r="101" spans="1:3">
      <c r="A101" s="183" t="s">
        <v>417</v>
      </c>
      <c r="B101" s="183">
        <v>0</v>
      </c>
      <c r="C101" s="184" t="e">
        <f>VLOOKUP(A101,pula23678[[model]:[kod GTIN]],2,0)</f>
        <v>#N/A</v>
      </c>
    </row>
    <row r="102" spans="1:3">
      <c r="A102" s="183" t="s">
        <v>399</v>
      </c>
      <c r="B102" s="183">
        <v>0</v>
      </c>
      <c r="C102" s="184">
        <f>VLOOKUP(A102,pula23678[[model]:[kod GTIN]],2,0)</f>
        <v>5902367802318</v>
      </c>
    </row>
    <row r="103" spans="1:3">
      <c r="A103" s="159" t="s">
        <v>1611</v>
      </c>
      <c r="B103" s="159">
        <v>131</v>
      </c>
      <c r="C103" s="160">
        <f>VLOOKUP(A103,pula23678[[model]:[kod GTIN]],2,0)</f>
        <v>5902367817763</v>
      </c>
    </row>
    <row r="104" spans="1:3">
      <c r="A104" s="159" t="s">
        <v>1612</v>
      </c>
      <c r="B104" s="159">
        <v>150</v>
      </c>
      <c r="C104" s="160">
        <f>VLOOKUP(A104,pula23678[[model]:[kod GTIN]],2,0)</f>
        <v>5902367817770</v>
      </c>
    </row>
    <row r="105" spans="1:3">
      <c r="A105" s="159" t="s">
        <v>1593</v>
      </c>
      <c r="B105" s="159">
        <v>224</v>
      </c>
      <c r="C105" s="160">
        <f>VLOOKUP(A105,pula23678[[model]:[kod GTIN]],2,0)</f>
        <v>5902367817787</v>
      </c>
    </row>
    <row r="106" spans="1:3">
      <c r="A106" s="159" t="s">
        <v>1594</v>
      </c>
      <c r="B106" s="159">
        <v>319</v>
      </c>
      <c r="C106" s="160">
        <f>VLOOKUP(A106,pula23678[[model]:[kod GTIN]],2,0)</f>
        <v>5902367817794</v>
      </c>
    </row>
    <row r="107" spans="1:3">
      <c r="A107" s="159" t="s">
        <v>1595</v>
      </c>
      <c r="B107" s="159">
        <v>480</v>
      </c>
      <c r="C107" s="160">
        <f>VLOOKUP(A107,pula23678[[model]:[kod GTIN]],2,0)</f>
        <v>5902367817800</v>
      </c>
    </row>
    <row r="108" spans="1:3">
      <c r="A108" s="159" t="s">
        <v>1613</v>
      </c>
      <c r="B108" s="159">
        <v>528</v>
      </c>
      <c r="C108" s="160">
        <f>VLOOKUP(A108,pula23678[[model]:[kod GTIN]],2,0)</f>
        <v>5902367817824</v>
      </c>
    </row>
    <row r="109" spans="1:3">
      <c r="A109" s="159" t="s">
        <v>464</v>
      </c>
      <c r="B109" s="159">
        <v>516</v>
      </c>
      <c r="C109" s="160">
        <f>VLOOKUP(A109,pula23678[[model]:[kod GTIN]],2,0)</f>
        <v>5902367817817</v>
      </c>
    </row>
    <row r="110" spans="1:3">
      <c r="A110" s="159" t="s">
        <v>463</v>
      </c>
      <c r="B110" s="159">
        <v>528</v>
      </c>
      <c r="C110" s="160">
        <f>VLOOKUP(A110,pula23678[[model]:[kod GTIN]],2,0)</f>
        <v>5902367817831</v>
      </c>
    </row>
    <row r="111" spans="1:3">
      <c r="A111" s="159" t="s">
        <v>1585</v>
      </c>
      <c r="B111" s="159">
        <v>718</v>
      </c>
      <c r="C111" s="160">
        <f>VLOOKUP(A111,pula23678[[model]:[kod GTIN]],2,0)</f>
        <v>5902367817848</v>
      </c>
    </row>
    <row r="112" spans="1:3">
      <c r="A112" s="159" t="s">
        <v>1586</v>
      </c>
      <c r="B112" s="159">
        <v>987</v>
      </c>
      <c r="C112" s="160">
        <f>VLOOKUP(A112,pula23678[[model]:[kod GTIN]],2,0)</f>
        <v>5902367817855</v>
      </c>
    </row>
    <row r="113" spans="1:3">
      <c r="A113" s="159" t="s">
        <v>1587</v>
      </c>
      <c r="B113" s="159">
        <v>1096</v>
      </c>
      <c r="C113" s="160">
        <f>VLOOKUP(A113,pula23678[[model]:[kod GTIN]],2,0)</f>
        <v>5902367817862</v>
      </c>
    </row>
    <row r="114" spans="1:3">
      <c r="A114" s="159" t="s">
        <v>1588</v>
      </c>
      <c r="B114" s="159">
        <v>1231</v>
      </c>
      <c r="C114" s="160">
        <f>VLOOKUP(A114,pula23678[[model]:[kod GTIN]],2,0)</f>
        <v>5902367817879</v>
      </c>
    </row>
    <row r="115" spans="1:3">
      <c r="A115" s="159" t="s">
        <v>1589</v>
      </c>
      <c r="B115" s="159">
        <v>1514</v>
      </c>
      <c r="C115" s="160">
        <f>VLOOKUP(A115,pula23678[[model]:[kod GTIN]],2,0)</f>
        <v>5902367817886</v>
      </c>
    </row>
    <row r="116" spans="1:3">
      <c r="A116" s="159" t="s">
        <v>1590</v>
      </c>
      <c r="B116" s="159">
        <v>1695</v>
      </c>
      <c r="C116" s="160">
        <f>VLOOKUP(A116,pula23678[[model]:[kod GTIN]],2,0)</f>
        <v>5902367817893</v>
      </c>
    </row>
    <row r="117" spans="1:3">
      <c r="A117" s="159" t="s">
        <v>1591</v>
      </c>
      <c r="B117" s="159">
        <v>2154</v>
      </c>
      <c r="C117" s="160">
        <f>VLOOKUP(A117,pula23678[[model]:[kod GTIN]],2,0)</f>
        <v>5902367817909</v>
      </c>
    </row>
    <row r="118" spans="1:3">
      <c r="A118" s="159" t="s">
        <v>1592</v>
      </c>
      <c r="B118" s="159">
        <v>2868</v>
      </c>
      <c r="C118" s="160">
        <f>VLOOKUP(A118,pula23678[[model]:[kod GTIN]],2,0)</f>
        <v>5902367817916</v>
      </c>
    </row>
    <row r="119" spans="1:3">
      <c r="A119" s="161" t="s">
        <v>119</v>
      </c>
      <c r="B119" s="161">
        <v>44.300000000000004</v>
      </c>
      <c r="C119" s="162">
        <f>VLOOKUP(A119,pula23678[[model]:[kod GTIN]],2,0)</f>
        <v>5902367802523</v>
      </c>
    </row>
    <row r="120" spans="1:3">
      <c r="A120" s="161" t="s">
        <v>1614</v>
      </c>
      <c r="B120" s="161">
        <v>47.6</v>
      </c>
      <c r="C120" s="162">
        <f>VLOOKUP(A120,pula23678[[model]:[kod GTIN]],2,0)</f>
        <v>5902367802530</v>
      </c>
    </row>
    <row r="121" spans="1:3">
      <c r="A121" s="161" t="s">
        <v>1615</v>
      </c>
      <c r="B121" s="161">
        <v>72.099999999999994</v>
      </c>
      <c r="C121" s="162">
        <f>VLOOKUP(A121,pula23678[[model]:[kod GTIN]],2,0)</f>
        <v>5902367802547</v>
      </c>
    </row>
    <row r="122" spans="1:3">
      <c r="A122" s="161" t="s">
        <v>120</v>
      </c>
      <c r="B122" s="161">
        <v>84.5</v>
      </c>
      <c r="C122" s="162">
        <f>VLOOKUP(A122,pula23678[[model]:[kod GTIN]],2,0)</f>
        <v>5902367802554</v>
      </c>
    </row>
    <row r="123" spans="1:3">
      <c r="A123" s="161" t="s">
        <v>121</v>
      </c>
      <c r="B123" s="161">
        <v>75.3</v>
      </c>
      <c r="C123" s="162">
        <f>VLOOKUP(A123,pula23678[[model]:[kod GTIN]],2,0)</f>
        <v>5902367802561</v>
      </c>
    </row>
    <row r="124" spans="1:3">
      <c r="A124" s="161" t="s">
        <v>122</v>
      </c>
      <c r="B124" s="161">
        <v>155</v>
      </c>
      <c r="C124" s="162">
        <f>VLOOKUP(A124,pula23678[[model]:[kod GTIN]],2,0)</f>
        <v>5902367802578</v>
      </c>
    </row>
    <row r="125" spans="1:3">
      <c r="A125" s="161" t="s">
        <v>123</v>
      </c>
      <c r="B125" s="161">
        <v>207</v>
      </c>
      <c r="C125" s="162">
        <f>VLOOKUP(A125,pula23678[[model]:[kod GTIN]],2,0)</f>
        <v>5902367802585</v>
      </c>
    </row>
    <row r="126" spans="1:3">
      <c r="A126" s="161" t="s">
        <v>124</v>
      </c>
      <c r="B126" s="161">
        <v>370</v>
      </c>
      <c r="C126" s="162">
        <f>VLOOKUP(A126,pula23678[[model]:[kod GTIN]],2,0)</f>
        <v>5902367802592</v>
      </c>
    </row>
    <row r="127" spans="1:3">
      <c r="A127" s="161" t="s">
        <v>125</v>
      </c>
      <c r="B127" s="161">
        <v>610</v>
      </c>
      <c r="C127" s="162">
        <f>VLOOKUP(A127,pula23678[[model]:[kod GTIN]],2,0)</f>
        <v>5902367802608</v>
      </c>
    </row>
    <row r="128" spans="1:3">
      <c r="A128" s="161" t="s">
        <v>126</v>
      </c>
      <c r="B128" s="161">
        <v>1000</v>
      </c>
      <c r="C128" s="162">
        <f>VLOOKUP(A128,pula23678[[model]:[kod GTIN]],2,0)</f>
        <v>5902367802615</v>
      </c>
    </row>
    <row r="129" spans="1:3">
      <c r="A129" s="159" t="s">
        <v>1628</v>
      </c>
      <c r="B129" s="159">
        <v>70.399999999999991</v>
      </c>
      <c r="C129" s="160">
        <f>VLOOKUP(A129,pula23678[[model]:[kod GTIN]],2,0)</f>
        <v>5902367817749</v>
      </c>
    </row>
    <row r="130" spans="1:3">
      <c r="A130" s="159" t="s">
        <v>1629</v>
      </c>
      <c r="B130" s="159">
        <v>184</v>
      </c>
      <c r="C130" s="160">
        <f>VLOOKUP(A130,pula23678[[model]:[kod GTIN]],2,0)</f>
        <v>5902367817732</v>
      </c>
    </row>
    <row r="131" spans="1:3">
      <c r="A131" s="157" t="s">
        <v>1891</v>
      </c>
      <c r="B131" s="235">
        <v>2815</v>
      </c>
      <c r="C131" s="158">
        <v>5902367817930</v>
      </c>
    </row>
    <row r="132" spans="1:3">
      <c r="A132" s="157" t="s">
        <v>1892</v>
      </c>
      <c r="B132" s="235">
        <v>3729</v>
      </c>
      <c r="C132" s="158">
        <v>5902367817947</v>
      </c>
    </row>
    <row r="133" spans="1:3">
      <c r="A133" s="157" t="s">
        <v>1893</v>
      </c>
      <c r="B133" s="235">
        <v>4506</v>
      </c>
      <c r="C133" s="158">
        <v>5902367817954</v>
      </c>
    </row>
    <row r="134" spans="1:3">
      <c r="A134" s="157" t="s">
        <v>1894</v>
      </c>
      <c r="B134" s="235">
        <v>5524</v>
      </c>
      <c r="C134" s="158">
        <v>5902367817961</v>
      </c>
    </row>
    <row r="135" spans="1:3">
      <c r="A135" s="157" t="s">
        <v>1895</v>
      </c>
      <c r="B135" s="235">
        <v>6649</v>
      </c>
      <c r="C135" s="158">
        <v>5902367817978</v>
      </c>
    </row>
    <row r="136" spans="1:3">
      <c r="A136" s="157" t="s">
        <v>1896</v>
      </c>
      <c r="B136" s="235">
        <v>8185</v>
      </c>
      <c r="C136" s="158">
        <v>5902367817985</v>
      </c>
    </row>
    <row r="137" spans="1:3">
      <c r="A137" s="157" t="s">
        <v>1897</v>
      </c>
      <c r="B137" s="235">
        <v>10765</v>
      </c>
      <c r="C137" s="158">
        <v>5902367817992</v>
      </c>
    </row>
    <row r="138" spans="1:3">
      <c r="A138" s="157" t="s">
        <v>1898</v>
      </c>
      <c r="B138" s="235">
        <v>5436</v>
      </c>
      <c r="C138" s="158">
        <v>5902367818005</v>
      </c>
    </row>
    <row r="139" spans="1:3">
      <c r="A139" s="157" t="s">
        <v>1899</v>
      </c>
      <c r="B139" s="235">
        <v>672</v>
      </c>
      <c r="C139" s="158">
        <v>5902367818012</v>
      </c>
    </row>
    <row r="140" spans="1:3">
      <c r="A140" s="157" t="s">
        <v>1900</v>
      </c>
      <c r="B140" s="235">
        <v>2740</v>
      </c>
      <c r="C140" s="158">
        <v>5902367818029</v>
      </c>
    </row>
    <row r="141" spans="1:3">
      <c r="A141" s="157" t="s">
        <v>1901</v>
      </c>
      <c r="B141" s="235">
        <v>513</v>
      </c>
      <c r="C141" s="158">
        <v>5902367818036</v>
      </c>
    </row>
    <row r="142" spans="1:3">
      <c r="A142" s="157" t="s">
        <v>1909</v>
      </c>
      <c r="B142" s="157">
        <v>599</v>
      </c>
      <c r="C142" s="158"/>
    </row>
    <row r="143" spans="1:3">
      <c r="A143" s="157" t="s">
        <v>1910</v>
      </c>
      <c r="B143" s="157">
        <v>1513</v>
      </c>
      <c r="C143" s="158"/>
    </row>
    <row r="144" spans="1:3">
      <c r="A144" s="157" t="s">
        <v>1911</v>
      </c>
      <c r="B144" s="157">
        <v>1847</v>
      </c>
      <c r="C144" s="158"/>
    </row>
    <row r="329" ht="14.25" customHeight="1"/>
  </sheetData>
  <pageMargins left="0.70866141732283472" right="0.70866141732283472" top="0.35433070866141736" bottom="0.35433070866141736" header="0.31496062992125984" footer="0.31496062992125984"/>
  <pageSetup paperSize="9" scale="65" orientation="portrait" horizontalDpi="4294967295" verticalDpi="4294967295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801"/>
  <sheetViews>
    <sheetView zoomScaleNormal="100" workbookViewId="0">
      <selection activeCell="B258" sqref="B258"/>
    </sheetView>
  </sheetViews>
  <sheetFormatPr defaultRowHeight="15"/>
  <cols>
    <col min="1" max="1" width="5" bestFit="1" customWidth="1"/>
    <col min="2" max="2" width="17.5703125" bestFit="1" customWidth="1"/>
    <col min="3" max="4" width="16.7109375" bestFit="1" customWidth="1"/>
  </cols>
  <sheetData>
    <row r="1" spans="1:3">
      <c r="A1" t="s">
        <v>1630</v>
      </c>
      <c r="B1" t="s">
        <v>1596</v>
      </c>
      <c r="C1" t="s">
        <v>1631</v>
      </c>
    </row>
    <row r="2" spans="1:3">
      <c r="A2">
        <v>1</v>
      </c>
      <c r="B2" t="s">
        <v>78</v>
      </c>
      <c r="C2" s="153">
        <v>5902367800000</v>
      </c>
    </row>
    <row r="3" spans="1:3">
      <c r="A3">
        <v>2</v>
      </c>
      <c r="B3" t="s">
        <v>79</v>
      </c>
      <c r="C3" s="153">
        <v>5902367800017</v>
      </c>
    </row>
    <row r="4" spans="1:3">
      <c r="A4">
        <v>3</v>
      </c>
      <c r="B4" t="s">
        <v>80</v>
      </c>
      <c r="C4" s="153">
        <v>5902367800024</v>
      </c>
    </row>
    <row r="5" spans="1:3">
      <c r="A5">
        <v>4</v>
      </c>
      <c r="B5" t="s">
        <v>81</v>
      </c>
      <c r="C5" s="153">
        <v>5902367800031</v>
      </c>
    </row>
    <row r="6" spans="1:3">
      <c r="A6">
        <v>5</v>
      </c>
      <c r="B6" t="s">
        <v>82</v>
      </c>
      <c r="C6" s="153">
        <v>5902367800048</v>
      </c>
    </row>
    <row r="7" spans="1:3">
      <c r="A7">
        <v>6</v>
      </c>
      <c r="B7" t="s">
        <v>83</v>
      </c>
      <c r="C7" s="153">
        <v>5902367800055</v>
      </c>
    </row>
    <row r="8" spans="1:3">
      <c r="A8">
        <v>7</v>
      </c>
      <c r="B8" t="s">
        <v>84</v>
      </c>
      <c r="C8" s="153">
        <v>5902367800062</v>
      </c>
    </row>
    <row r="9" spans="1:3">
      <c r="A9">
        <v>8</v>
      </c>
      <c r="B9" t="s">
        <v>85</v>
      </c>
      <c r="C9" s="153">
        <v>5902367800079</v>
      </c>
    </row>
    <row r="10" spans="1:3">
      <c r="A10">
        <v>9</v>
      </c>
      <c r="B10" t="s">
        <v>86</v>
      </c>
      <c r="C10" s="153">
        <v>5902367800086</v>
      </c>
    </row>
    <row r="11" spans="1:3">
      <c r="A11">
        <v>10</v>
      </c>
      <c r="B11" t="s">
        <v>1597</v>
      </c>
      <c r="C11" s="153">
        <v>5902367800093</v>
      </c>
    </row>
    <row r="12" spans="1:3">
      <c r="A12">
        <v>11</v>
      </c>
      <c r="B12" t="s">
        <v>87</v>
      </c>
      <c r="C12" s="153">
        <v>5902367800109</v>
      </c>
    </row>
    <row r="13" spans="1:3">
      <c r="A13">
        <v>12</v>
      </c>
      <c r="B13" t="s">
        <v>1598</v>
      </c>
      <c r="C13" s="153">
        <v>5902367800116</v>
      </c>
    </row>
    <row r="14" spans="1:3">
      <c r="A14">
        <v>13</v>
      </c>
      <c r="B14" t="s">
        <v>88</v>
      </c>
      <c r="C14" s="153">
        <v>5902367800123</v>
      </c>
    </row>
    <row r="15" spans="1:3">
      <c r="A15">
        <v>14</v>
      </c>
      <c r="B15" t="s">
        <v>89</v>
      </c>
      <c r="C15" s="153">
        <v>5902367800130</v>
      </c>
    </row>
    <row r="16" spans="1:3">
      <c r="A16">
        <v>15</v>
      </c>
      <c r="B16" t="s">
        <v>1599</v>
      </c>
      <c r="C16" s="153">
        <v>5902367800147</v>
      </c>
    </row>
    <row r="17" spans="1:3">
      <c r="A17">
        <v>16</v>
      </c>
      <c r="B17" t="s">
        <v>1600</v>
      </c>
      <c r="C17" s="153">
        <v>5902367800154</v>
      </c>
    </row>
    <row r="18" spans="1:3">
      <c r="A18">
        <v>17</v>
      </c>
      <c r="B18" t="s">
        <v>90</v>
      </c>
      <c r="C18" s="153">
        <v>5902367800161</v>
      </c>
    </row>
    <row r="19" spans="1:3">
      <c r="A19">
        <v>18</v>
      </c>
      <c r="B19" t="s">
        <v>1601</v>
      </c>
      <c r="C19" s="153">
        <v>5902367800178</v>
      </c>
    </row>
    <row r="20" spans="1:3">
      <c r="A20">
        <v>19</v>
      </c>
      <c r="B20" t="s">
        <v>1602</v>
      </c>
      <c r="C20" s="153">
        <v>5902367800185</v>
      </c>
    </row>
    <row r="21" spans="1:3">
      <c r="A21">
        <v>20</v>
      </c>
      <c r="B21" t="s">
        <v>411</v>
      </c>
      <c r="C21" s="153">
        <v>5902367800192</v>
      </c>
    </row>
    <row r="22" spans="1:3">
      <c r="A22">
        <v>21</v>
      </c>
      <c r="B22" t="s">
        <v>91</v>
      </c>
      <c r="C22" s="153">
        <v>5902367800208</v>
      </c>
    </row>
    <row r="23" spans="1:3">
      <c r="A23">
        <v>22</v>
      </c>
      <c r="B23" t="s">
        <v>92</v>
      </c>
      <c r="C23" s="153">
        <v>5902367800215</v>
      </c>
    </row>
    <row r="24" spans="1:3">
      <c r="A24">
        <v>23</v>
      </c>
      <c r="B24" t="s">
        <v>93</v>
      </c>
      <c r="C24" s="153">
        <v>5902367800222</v>
      </c>
    </row>
    <row r="25" spans="1:3">
      <c r="A25">
        <v>24</v>
      </c>
      <c r="B25" t="s">
        <v>94</v>
      </c>
      <c r="C25" s="153">
        <v>5902367800239</v>
      </c>
    </row>
    <row r="26" spans="1:3">
      <c r="A26">
        <v>25</v>
      </c>
      <c r="B26" t="s">
        <v>95</v>
      </c>
      <c r="C26" s="153">
        <v>5902367800246</v>
      </c>
    </row>
    <row r="27" spans="1:3">
      <c r="A27">
        <v>26</v>
      </c>
      <c r="B27" t="s">
        <v>1632</v>
      </c>
      <c r="C27" s="153">
        <v>5902367800253</v>
      </c>
    </row>
    <row r="28" spans="1:3">
      <c r="A28">
        <v>27</v>
      </c>
      <c r="B28" t="s">
        <v>1633</v>
      </c>
      <c r="C28" s="153">
        <v>5902367800260</v>
      </c>
    </row>
    <row r="29" spans="1:3">
      <c r="A29">
        <v>28</v>
      </c>
      <c r="B29" t="s">
        <v>1634</v>
      </c>
      <c r="C29" s="153">
        <v>5902367800277</v>
      </c>
    </row>
    <row r="30" spans="1:3">
      <c r="A30">
        <v>29</v>
      </c>
      <c r="B30" t="s">
        <v>1635</v>
      </c>
      <c r="C30" s="153">
        <v>5902367800284</v>
      </c>
    </row>
    <row r="31" spans="1:3">
      <c r="A31">
        <v>30</v>
      </c>
      <c r="B31" t="s">
        <v>1636</v>
      </c>
      <c r="C31" s="153">
        <v>5902367800291</v>
      </c>
    </row>
    <row r="32" spans="1:3">
      <c r="A32">
        <v>31</v>
      </c>
      <c r="B32" t="s">
        <v>1637</v>
      </c>
      <c r="C32" s="153">
        <v>5902367800307</v>
      </c>
    </row>
    <row r="33" spans="1:3">
      <c r="A33">
        <v>32</v>
      </c>
      <c r="B33" t="s">
        <v>1638</v>
      </c>
      <c r="C33" s="153">
        <v>5902367800314</v>
      </c>
    </row>
    <row r="34" spans="1:3">
      <c r="A34">
        <v>33</v>
      </c>
      <c r="B34" t="s">
        <v>1639</v>
      </c>
      <c r="C34" s="153">
        <v>5902367800321</v>
      </c>
    </row>
    <row r="35" spans="1:3">
      <c r="A35">
        <v>34</v>
      </c>
      <c r="B35" t="s">
        <v>1640</v>
      </c>
      <c r="C35" s="153">
        <v>5902367800338</v>
      </c>
    </row>
    <row r="36" spans="1:3">
      <c r="A36">
        <v>35</v>
      </c>
      <c r="B36" t="s">
        <v>1641</v>
      </c>
      <c r="C36" s="153">
        <v>5902367800345</v>
      </c>
    </row>
    <row r="37" spans="1:3">
      <c r="A37">
        <v>36</v>
      </c>
      <c r="B37" t="s">
        <v>1642</v>
      </c>
      <c r="C37" s="153">
        <v>5902367800352</v>
      </c>
    </row>
    <row r="38" spans="1:3">
      <c r="A38">
        <v>37</v>
      </c>
      <c r="B38" t="s">
        <v>1643</v>
      </c>
      <c r="C38" s="153">
        <v>5902367800369</v>
      </c>
    </row>
    <row r="39" spans="1:3">
      <c r="A39">
        <v>38</v>
      </c>
      <c r="B39" t="s">
        <v>1644</v>
      </c>
      <c r="C39" s="153">
        <v>5902367800376</v>
      </c>
    </row>
    <row r="40" spans="1:3">
      <c r="A40">
        <v>39</v>
      </c>
      <c r="B40" t="s">
        <v>1645</v>
      </c>
      <c r="C40" s="153">
        <v>5902367800383</v>
      </c>
    </row>
    <row r="41" spans="1:3">
      <c r="A41">
        <v>40</v>
      </c>
      <c r="B41" t="s">
        <v>96</v>
      </c>
      <c r="C41" s="153">
        <v>5902367800390</v>
      </c>
    </row>
    <row r="42" spans="1:3">
      <c r="A42">
        <v>41</v>
      </c>
      <c r="B42" t="s">
        <v>1603</v>
      </c>
      <c r="C42" s="153">
        <v>5902367800406</v>
      </c>
    </row>
    <row r="43" spans="1:3">
      <c r="A43">
        <v>42</v>
      </c>
      <c r="B43" t="s">
        <v>27</v>
      </c>
      <c r="C43" s="153">
        <v>5902367800413</v>
      </c>
    </row>
    <row r="44" spans="1:3">
      <c r="A44">
        <v>43</v>
      </c>
      <c r="B44" t="s">
        <v>97</v>
      </c>
      <c r="C44" s="153">
        <v>5902367800420</v>
      </c>
    </row>
    <row r="45" spans="1:3">
      <c r="A45">
        <v>44</v>
      </c>
      <c r="B45" t="s">
        <v>98</v>
      </c>
      <c r="C45" s="153">
        <v>5902367800437</v>
      </c>
    </row>
    <row r="46" spans="1:3">
      <c r="A46">
        <v>45</v>
      </c>
      <c r="B46" t="s">
        <v>99</v>
      </c>
      <c r="C46" s="153">
        <v>5902367800444</v>
      </c>
    </row>
    <row r="47" spans="1:3">
      <c r="A47">
        <v>46</v>
      </c>
      <c r="B47" t="s">
        <v>100</v>
      </c>
      <c r="C47" s="153">
        <v>5902367800451</v>
      </c>
    </row>
    <row r="48" spans="1:3">
      <c r="A48">
        <v>47</v>
      </c>
      <c r="B48" t="s">
        <v>101</v>
      </c>
      <c r="C48" s="153">
        <v>5902367800468</v>
      </c>
    </row>
    <row r="49" spans="1:3">
      <c r="A49">
        <v>48</v>
      </c>
      <c r="B49" t="s">
        <v>102</v>
      </c>
      <c r="C49" s="153">
        <v>5902367800475</v>
      </c>
    </row>
    <row r="50" spans="1:3">
      <c r="A50">
        <v>49</v>
      </c>
      <c r="B50" t="s">
        <v>103</v>
      </c>
      <c r="C50" s="153">
        <v>5902367800482</v>
      </c>
    </row>
    <row r="51" spans="1:3">
      <c r="A51">
        <v>50</v>
      </c>
      <c r="B51" t="s">
        <v>8</v>
      </c>
      <c r="C51" s="153">
        <v>5902367800499</v>
      </c>
    </row>
    <row r="52" spans="1:3">
      <c r="A52">
        <v>51</v>
      </c>
      <c r="B52" t="s">
        <v>104</v>
      </c>
      <c r="C52" s="153">
        <v>5902367800505</v>
      </c>
    </row>
    <row r="53" spans="1:3">
      <c r="A53">
        <v>52</v>
      </c>
      <c r="B53" t="s">
        <v>1646</v>
      </c>
      <c r="C53" s="153">
        <v>5902367800512</v>
      </c>
    </row>
    <row r="54" spans="1:3">
      <c r="A54">
        <v>53</v>
      </c>
      <c r="B54" t="s">
        <v>105</v>
      </c>
      <c r="C54" s="153">
        <v>5902367800529</v>
      </c>
    </row>
    <row r="55" spans="1:3">
      <c r="A55">
        <v>54</v>
      </c>
      <c r="B55" t="s">
        <v>1604</v>
      </c>
      <c r="C55" s="153">
        <v>5902367800536</v>
      </c>
    </row>
    <row r="56" spans="1:3">
      <c r="A56">
        <v>55</v>
      </c>
      <c r="B56" t="s">
        <v>106</v>
      </c>
      <c r="C56" s="153">
        <v>5902367800543</v>
      </c>
    </row>
    <row r="57" spans="1:3">
      <c r="A57">
        <v>56</v>
      </c>
      <c r="B57" t="s">
        <v>107</v>
      </c>
      <c r="C57" s="153">
        <v>5902367800550</v>
      </c>
    </row>
    <row r="58" spans="1:3">
      <c r="A58">
        <v>57</v>
      </c>
      <c r="B58" t="s">
        <v>108</v>
      </c>
      <c r="C58" s="153">
        <v>5902367800567</v>
      </c>
    </row>
    <row r="59" spans="1:3">
      <c r="A59">
        <v>58</v>
      </c>
      <c r="B59" t="s">
        <v>109</v>
      </c>
      <c r="C59" s="153">
        <v>5902367800574</v>
      </c>
    </row>
    <row r="60" spans="1:3">
      <c r="A60">
        <v>59</v>
      </c>
      <c r="B60" t="s">
        <v>110</v>
      </c>
      <c r="C60" s="153">
        <v>5902367800581</v>
      </c>
    </row>
    <row r="61" spans="1:3">
      <c r="A61">
        <v>60</v>
      </c>
      <c r="B61" t="s">
        <v>111</v>
      </c>
      <c r="C61" s="153">
        <v>5902367800598</v>
      </c>
    </row>
    <row r="62" spans="1:3">
      <c r="A62">
        <v>61</v>
      </c>
      <c r="B62" t="s">
        <v>112</v>
      </c>
      <c r="C62" s="153">
        <v>5902367800604</v>
      </c>
    </row>
    <row r="63" spans="1:3">
      <c r="A63">
        <v>62</v>
      </c>
      <c r="B63" t="s">
        <v>113</v>
      </c>
      <c r="C63" s="153">
        <v>5902367800611</v>
      </c>
    </row>
    <row r="64" spans="1:3">
      <c r="A64">
        <v>63</v>
      </c>
      <c r="B64" t="s">
        <v>114</v>
      </c>
      <c r="C64" s="153">
        <v>5902367800628</v>
      </c>
    </row>
    <row r="65" spans="1:3">
      <c r="A65">
        <v>64</v>
      </c>
      <c r="B65" t="s">
        <v>1647</v>
      </c>
      <c r="C65" s="153">
        <v>5902367800635</v>
      </c>
    </row>
    <row r="66" spans="1:3">
      <c r="A66">
        <v>65</v>
      </c>
      <c r="B66" t="s">
        <v>1648</v>
      </c>
      <c r="C66" s="153">
        <v>5902367800642</v>
      </c>
    </row>
    <row r="67" spans="1:3">
      <c r="A67">
        <v>66</v>
      </c>
      <c r="B67" t="s">
        <v>1649</v>
      </c>
      <c r="C67" s="153">
        <v>5902367800659</v>
      </c>
    </row>
    <row r="68" spans="1:3">
      <c r="A68">
        <v>67</v>
      </c>
      <c r="B68" t="s">
        <v>1650</v>
      </c>
      <c r="C68" s="153">
        <v>5902367800666</v>
      </c>
    </row>
    <row r="69" spans="1:3">
      <c r="A69">
        <v>68</v>
      </c>
      <c r="B69" t="s">
        <v>1651</v>
      </c>
      <c r="C69" s="153">
        <v>5902367800673</v>
      </c>
    </row>
    <row r="70" spans="1:3">
      <c r="A70">
        <v>69</v>
      </c>
      <c r="B70" t="s">
        <v>1652</v>
      </c>
      <c r="C70" s="153">
        <v>5902367800680</v>
      </c>
    </row>
    <row r="71" spans="1:3">
      <c r="A71">
        <v>70</v>
      </c>
      <c r="B71" t="s">
        <v>1653</v>
      </c>
      <c r="C71" s="153">
        <v>5902367800697</v>
      </c>
    </row>
    <row r="72" spans="1:3">
      <c r="A72">
        <v>71</v>
      </c>
      <c r="B72" t="s">
        <v>1654</v>
      </c>
      <c r="C72" s="153">
        <v>5902367800703</v>
      </c>
    </row>
    <row r="73" spans="1:3">
      <c r="A73">
        <v>72</v>
      </c>
      <c r="B73" t="s">
        <v>1655</v>
      </c>
      <c r="C73" s="153">
        <v>5902367800710</v>
      </c>
    </row>
    <row r="74" spans="1:3">
      <c r="A74">
        <v>73</v>
      </c>
      <c r="B74" t="s">
        <v>1656</v>
      </c>
      <c r="C74" s="153">
        <v>5902367800727</v>
      </c>
    </row>
    <row r="75" spans="1:3">
      <c r="A75">
        <v>74</v>
      </c>
      <c r="B75" t="s">
        <v>1657</v>
      </c>
      <c r="C75" s="153">
        <v>5902367800734</v>
      </c>
    </row>
    <row r="76" spans="1:3">
      <c r="A76">
        <v>75</v>
      </c>
      <c r="B76" t="s">
        <v>1658</v>
      </c>
      <c r="C76" s="153">
        <v>5902367800741</v>
      </c>
    </row>
    <row r="77" spans="1:3">
      <c r="A77">
        <v>76</v>
      </c>
      <c r="B77" t="s">
        <v>1659</v>
      </c>
      <c r="C77" s="153">
        <v>5902367800758</v>
      </c>
    </row>
    <row r="78" spans="1:3">
      <c r="A78">
        <v>77</v>
      </c>
      <c r="B78" t="s">
        <v>1660</v>
      </c>
      <c r="C78" s="153">
        <v>5902367800765</v>
      </c>
    </row>
    <row r="79" spans="1:3">
      <c r="A79">
        <v>78</v>
      </c>
      <c r="B79" t="s">
        <v>115</v>
      </c>
      <c r="C79" s="153">
        <v>5902367800772</v>
      </c>
    </row>
    <row r="80" spans="1:3">
      <c r="A80">
        <v>79</v>
      </c>
      <c r="B80" t="s">
        <v>116</v>
      </c>
      <c r="C80" s="153">
        <v>5902367800789</v>
      </c>
    </row>
    <row r="81" spans="1:3">
      <c r="A81">
        <v>80</v>
      </c>
      <c r="B81" t="s">
        <v>117</v>
      </c>
      <c r="C81" s="153">
        <v>5902367800796</v>
      </c>
    </row>
    <row r="82" spans="1:3">
      <c r="A82">
        <v>81</v>
      </c>
      <c r="B82" t="s">
        <v>118</v>
      </c>
      <c r="C82" s="153">
        <v>5902367800802</v>
      </c>
    </row>
    <row r="83" spans="1:3">
      <c r="A83">
        <v>82</v>
      </c>
      <c r="B83" t="s">
        <v>1605</v>
      </c>
      <c r="C83" s="153">
        <v>5902367800819</v>
      </c>
    </row>
    <row r="84" spans="1:3">
      <c r="A84">
        <v>83</v>
      </c>
      <c r="B84" t="s">
        <v>129</v>
      </c>
      <c r="C84" s="153">
        <v>5902367800826</v>
      </c>
    </row>
    <row r="85" spans="1:3">
      <c r="A85">
        <v>84</v>
      </c>
      <c r="B85" t="s">
        <v>128</v>
      </c>
      <c r="C85" s="153">
        <v>5902367800833</v>
      </c>
    </row>
    <row r="86" spans="1:3">
      <c r="A86">
        <v>85</v>
      </c>
      <c r="B86" t="s">
        <v>127</v>
      </c>
      <c r="C86" s="153">
        <v>5902367800840</v>
      </c>
    </row>
    <row r="87" spans="1:3">
      <c r="A87">
        <v>86</v>
      </c>
      <c r="B87" t="s">
        <v>1661</v>
      </c>
      <c r="C87" s="153">
        <v>5902367800857</v>
      </c>
    </row>
    <row r="88" spans="1:3">
      <c r="A88">
        <v>87</v>
      </c>
      <c r="B88" t="s">
        <v>1662</v>
      </c>
      <c r="C88" s="153">
        <v>5902367800864</v>
      </c>
    </row>
    <row r="89" spans="1:3">
      <c r="A89">
        <v>88</v>
      </c>
      <c r="B89" t="s">
        <v>1663</v>
      </c>
      <c r="C89" s="153">
        <v>5902367800871</v>
      </c>
    </row>
    <row r="90" spans="1:3">
      <c r="A90">
        <v>89</v>
      </c>
      <c r="B90" t="s">
        <v>1664</v>
      </c>
      <c r="C90" s="153">
        <v>5902367800888</v>
      </c>
    </row>
    <row r="91" spans="1:3">
      <c r="A91">
        <v>90</v>
      </c>
      <c r="B91" t="s">
        <v>1665</v>
      </c>
      <c r="C91" s="153">
        <v>5902367800895</v>
      </c>
    </row>
    <row r="92" spans="1:3">
      <c r="A92">
        <v>91</v>
      </c>
      <c r="B92" t="s">
        <v>1666</v>
      </c>
      <c r="C92" s="153">
        <v>5902367800901</v>
      </c>
    </row>
    <row r="93" spans="1:3">
      <c r="A93">
        <v>92</v>
      </c>
      <c r="B93" t="s">
        <v>1667</v>
      </c>
      <c r="C93" s="153">
        <v>5902367800918</v>
      </c>
    </row>
    <row r="94" spans="1:3">
      <c r="A94">
        <v>93</v>
      </c>
      <c r="B94" t="s">
        <v>29</v>
      </c>
      <c r="C94" s="153">
        <v>5902367800925</v>
      </c>
    </row>
    <row r="95" spans="1:3">
      <c r="A95">
        <v>94</v>
      </c>
      <c r="B95" t="s">
        <v>30</v>
      </c>
      <c r="C95" s="153">
        <v>5902367800932</v>
      </c>
    </row>
    <row r="96" spans="1:3">
      <c r="A96">
        <v>95</v>
      </c>
      <c r="B96" t="s">
        <v>31</v>
      </c>
      <c r="C96" s="153">
        <v>5902367800949</v>
      </c>
    </row>
    <row r="97" spans="1:3">
      <c r="A97">
        <v>96</v>
      </c>
      <c r="B97" t="s">
        <v>32</v>
      </c>
      <c r="C97" s="153">
        <v>5902367800956</v>
      </c>
    </row>
    <row r="98" spans="1:3">
      <c r="A98">
        <v>97</v>
      </c>
      <c r="B98" t="s">
        <v>33</v>
      </c>
      <c r="C98" s="153">
        <v>5902367800963</v>
      </c>
    </row>
    <row r="99" spans="1:3">
      <c r="A99">
        <v>98</v>
      </c>
      <c r="B99" t="s">
        <v>34</v>
      </c>
      <c r="C99" s="153">
        <v>5902367800970</v>
      </c>
    </row>
    <row r="100" spans="1:3">
      <c r="A100">
        <v>99</v>
      </c>
      <c r="B100" t="s">
        <v>35</v>
      </c>
      <c r="C100" s="153">
        <v>5902367800987</v>
      </c>
    </row>
    <row r="101" spans="1:3">
      <c r="A101">
        <v>100</v>
      </c>
      <c r="B101" t="s">
        <v>36</v>
      </c>
      <c r="C101" s="153">
        <v>5902367800994</v>
      </c>
    </row>
    <row r="102" spans="1:3">
      <c r="A102">
        <v>101</v>
      </c>
      <c r="B102" t="s">
        <v>37</v>
      </c>
      <c r="C102" s="153">
        <v>5902367801007</v>
      </c>
    </row>
    <row r="103" spans="1:3">
      <c r="A103">
        <v>102</v>
      </c>
      <c r="B103" t="s">
        <v>38</v>
      </c>
      <c r="C103" s="153">
        <v>5902367801014</v>
      </c>
    </row>
    <row r="104" spans="1:3">
      <c r="A104">
        <v>103</v>
      </c>
      <c r="B104" t="s">
        <v>1668</v>
      </c>
      <c r="C104" s="153">
        <v>5902367801021</v>
      </c>
    </row>
    <row r="105" spans="1:3">
      <c r="A105">
        <v>104</v>
      </c>
      <c r="B105" t="s">
        <v>1669</v>
      </c>
      <c r="C105" s="153">
        <v>5902367801038</v>
      </c>
    </row>
    <row r="106" spans="1:3">
      <c r="A106">
        <v>105</v>
      </c>
      <c r="B106" t="s">
        <v>1670</v>
      </c>
      <c r="C106" s="153">
        <v>5902367801045</v>
      </c>
    </row>
    <row r="107" spans="1:3">
      <c r="A107">
        <v>106</v>
      </c>
      <c r="B107" t="s">
        <v>1671</v>
      </c>
      <c r="C107" s="153">
        <v>5902367801052</v>
      </c>
    </row>
    <row r="108" spans="1:3">
      <c r="A108">
        <v>107</v>
      </c>
      <c r="B108" t="s">
        <v>1672</v>
      </c>
      <c r="C108" s="153">
        <v>5902367801069</v>
      </c>
    </row>
    <row r="109" spans="1:3">
      <c r="A109">
        <v>108</v>
      </c>
      <c r="B109" t="s">
        <v>1673</v>
      </c>
      <c r="C109" s="153">
        <v>5902367801076</v>
      </c>
    </row>
    <row r="110" spans="1:3">
      <c r="A110">
        <v>109</v>
      </c>
      <c r="B110" t="s">
        <v>1674</v>
      </c>
      <c r="C110" s="153">
        <v>5902367801083</v>
      </c>
    </row>
    <row r="111" spans="1:3">
      <c r="A111">
        <v>110</v>
      </c>
      <c r="B111" t="s">
        <v>1675</v>
      </c>
      <c r="C111" s="153">
        <v>5902367801090</v>
      </c>
    </row>
    <row r="112" spans="1:3">
      <c r="A112">
        <v>111</v>
      </c>
      <c r="B112" t="s">
        <v>1676</v>
      </c>
      <c r="C112" s="153">
        <v>5902367801106</v>
      </c>
    </row>
    <row r="113" spans="1:3">
      <c r="A113">
        <v>112</v>
      </c>
      <c r="B113" t="s">
        <v>1677</v>
      </c>
      <c r="C113" s="153">
        <v>5902367801113</v>
      </c>
    </row>
    <row r="114" spans="1:3">
      <c r="A114">
        <v>113</v>
      </c>
      <c r="B114" t="s">
        <v>1678</v>
      </c>
      <c r="C114" s="153">
        <v>5902367801120</v>
      </c>
    </row>
    <row r="115" spans="1:3">
      <c r="A115">
        <v>114</v>
      </c>
      <c r="B115" t="s">
        <v>1679</v>
      </c>
      <c r="C115" s="153">
        <v>5902367801137</v>
      </c>
    </row>
    <row r="116" spans="1:3">
      <c r="A116">
        <v>115</v>
      </c>
      <c r="B116" t="s">
        <v>1680</v>
      </c>
      <c r="C116" s="153">
        <v>5902367801144</v>
      </c>
    </row>
    <row r="117" spans="1:3">
      <c r="A117">
        <v>116</v>
      </c>
      <c r="B117" t="s">
        <v>1681</v>
      </c>
      <c r="C117" s="153">
        <v>5902367801151</v>
      </c>
    </row>
    <row r="118" spans="1:3">
      <c r="A118">
        <v>117</v>
      </c>
      <c r="B118" t="s">
        <v>1682</v>
      </c>
      <c r="C118" s="153">
        <v>5902367801168</v>
      </c>
    </row>
    <row r="119" spans="1:3">
      <c r="A119">
        <v>118</v>
      </c>
      <c r="B119" t="s">
        <v>1683</v>
      </c>
      <c r="C119" s="153">
        <v>5902367801175</v>
      </c>
    </row>
    <row r="120" spans="1:3">
      <c r="A120">
        <v>119</v>
      </c>
      <c r="B120" t="s">
        <v>1684</v>
      </c>
      <c r="C120" s="153">
        <v>5902367801182</v>
      </c>
    </row>
    <row r="121" spans="1:3">
      <c r="A121">
        <v>120</v>
      </c>
      <c r="B121" t="s">
        <v>1685</v>
      </c>
      <c r="C121" s="153">
        <v>5902367801199</v>
      </c>
    </row>
    <row r="122" spans="1:3">
      <c r="A122">
        <v>121</v>
      </c>
      <c r="B122" t="s">
        <v>1686</v>
      </c>
      <c r="C122" s="153">
        <v>5902367801205</v>
      </c>
    </row>
    <row r="123" spans="1:3">
      <c r="A123">
        <v>122</v>
      </c>
      <c r="B123" t="s">
        <v>1687</v>
      </c>
      <c r="C123" s="153">
        <v>5902367801212</v>
      </c>
    </row>
    <row r="124" spans="1:3">
      <c r="A124">
        <v>123</v>
      </c>
      <c r="B124" t="s">
        <v>1688</v>
      </c>
      <c r="C124" s="153">
        <v>5902367801229</v>
      </c>
    </row>
    <row r="125" spans="1:3">
      <c r="A125">
        <v>124</v>
      </c>
      <c r="B125" t="s">
        <v>1689</v>
      </c>
      <c r="C125" s="153">
        <v>5902367801236</v>
      </c>
    </row>
    <row r="126" spans="1:3">
      <c r="A126">
        <v>125</v>
      </c>
      <c r="B126" t="s">
        <v>1690</v>
      </c>
      <c r="C126" s="153">
        <v>5902367801243</v>
      </c>
    </row>
    <row r="127" spans="1:3">
      <c r="A127">
        <v>126</v>
      </c>
      <c r="B127" t="s">
        <v>1691</v>
      </c>
      <c r="C127" s="153">
        <v>5902367801250</v>
      </c>
    </row>
    <row r="128" spans="1:3">
      <c r="A128">
        <v>127</v>
      </c>
      <c r="B128" t="s">
        <v>1692</v>
      </c>
      <c r="C128" s="153">
        <v>5902367801267</v>
      </c>
    </row>
    <row r="129" spans="1:3">
      <c r="A129">
        <v>128</v>
      </c>
      <c r="B129" t="s">
        <v>1693</v>
      </c>
      <c r="C129" s="153">
        <v>5902367801274</v>
      </c>
    </row>
    <row r="130" spans="1:3">
      <c r="A130">
        <v>129</v>
      </c>
      <c r="B130" t="s">
        <v>1694</v>
      </c>
      <c r="C130" s="153">
        <v>5902367801281</v>
      </c>
    </row>
    <row r="131" spans="1:3">
      <c r="A131">
        <v>130</v>
      </c>
      <c r="B131" t="s">
        <v>1695</v>
      </c>
      <c r="C131" s="153">
        <v>5902367801298</v>
      </c>
    </row>
    <row r="132" spans="1:3">
      <c r="A132">
        <v>131</v>
      </c>
      <c r="B132" t="s">
        <v>1696</v>
      </c>
      <c r="C132" s="153">
        <v>5902367801304</v>
      </c>
    </row>
    <row r="133" spans="1:3">
      <c r="A133">
        <v>132</v>
      </c>
      <c r="B133" t="s">
        <v>1697</v>
      </c>
      <c r="C133" s="153">
        <v>5902367801311</v>
      </c>
    </row>
    <row r="134" spans="1:3">
      <c r="A134">
        <v>133</v>
      </c>
      <c r="B134" t="s">
        <v>1698</v>
      </c>
      <c r="C134" s="153">
        <v>5902367801328</v>
      </c>
    </row>
    <row r="135" spans="1:3">
      <c r="A135">
        <v>134</v>
      </c>
      <c r="B135" t="s">
        <v>1699</v>
      </c>
      <c r="C135" s="153">
        <v>5902367801335</v>
      </c>
    </row>
    <row r="136" spans="1:3">
      <c r="A136">
        <v>135</v>
      </c>
      <c r="B136" t="s">
        <v>1700</v>
      </c>
      <c r="C136" s="153">
        <v>5902367801342</v>
      </c>
    </row>
    <row r="137" spans="1:3">
      <c r="A137">
        <v>136</v>
      </c>
      <c r="B137" t="s">
        <v>1701</v>
      </c>
      <c r="C137" s="153">
        <v>5902367801359</v>
      </c>
    </row>
    <row r="138" spans="1:3">
      <c r="A138">
        <v>137</v>
      </c>
      <c r="B138" t="s">
        <v>1702</v>
      </c>
      <c r="C138" s="153">
        <v>5902367801366</v>
      </c>
    </row>
    <row r="139" spans="1:3">
      <c r="A139">
        <v>138</v>
      </c>
      <c r="B139" t="s">
        <v>1703</v>
      </c>
      <c r="C139" s="153">
        <v>5902367801373</v>
      </c>
    </row>
    <row r="140" spans="1:3">
      <c r="A140">
        <v>139</v>
      </c>
      <c r="B140" t="s">
        <v>1704</v>
      </c>
      <c r="C140" s="153">
        <v>5902367801380</v>
      </c>
    </row>
    <row r="141" spans="1:3">
      <c r="A141">
        <v>140</v>
      </c>
      <c r="B141" t="s">
        <v>1705</v>
      </c>
      <c r="C141" s="153">
        <v>5902367801397</v>
      </c>
    </row>
    <row r="142" spans="1:3">
      <c r="A142">
        <v>141</v>
      </c>
      <c r="B142" t="s">
        <v>1706</v>
      </c>
      <c r="C142" s="153">
        <v>5902367801403</v>
      </c>
    </row>
    <row r="143" spans="1:3">
      <c r="A143">
        <v>142</v>
      </c>
      <c r="B143" t="s">
        <v>1707</v>
      </c>
      <c r="C143" s="153">
        <v>5902367801410</v>
      </c>
    </row>
    <row r="144" spans="1:3">
      <c r="A144">
        <v>143</v>
      </c>
      <c r="B144" t="s">
        <v>1708</v>
      </c>
      <c r="C144" s="153">
        <v>5902367801427</v>
      </c>
    </row>
    <row r="145" spans="1:3">
      <c r="A145">
        <v>144</v>
      </c>
      <c r="B145" t="s">
        <v>1709</v>
      </c>
      <c r="C145" s="153">
        <v>5902367801434</v>
      </c>
    </row>
    <row r="146" spans="1:3">
      <c r="A146">
        <v>145</v>
      </c>
      <c r="B146" t="s">
        <v>1710</v>
      </c>
      <c r="C146" s="153">
        <v>5902367801441</v>
      </c>
    </row>
    <row r="147" spans="1:3">
      <c r="A147">
        <v>146</v>
      </c>
      <c r="B147" t="s">
        <v>1711</v>
      </c>
      <c r="C147" s="153">
        <v>5902367801458</v>
      </c>
    </row>
    <row r="148" spans="1:3">
      <c r="A148">
        <v>147</v>
      </c>
      <c r="B148" t="s">
        <v>1712</v>
      </c>
      <c r="C148" s="153">
        <v>5902367801465</v>
      </c>
    </row>
    <row r="149" spans="1:3">
      <c r="A149">
        <v>148</v>
      </c>
      <c r="B149" t="s">
        <v>1713</v>
      </c>
      <c r="C149" s="153">
        <v>5902367801472</v>
      </c>
    </row>
    <row r="150" spans="1:3">
      <c r="A150">
        <v>149</v>
      </c>
      <c r="B150" t="s">
        <v>1714</v>
      </c>
      <c r="C150" s="153">
        <v>5902367801489</v>
      </c>
    </row>
    <row r="151" spans="1:3">
      <c r="A151">
        <v>150</v>
      </c>
      <c r="B151" t="s">
        <v>1715</v>
      </c>
      <c r="C151" s="153">
        <v>5902367801496</v>
      </c>
    </row>
    <row r="152" spans="1:3">
      <c r="A152">
        <v>151</v>
      </c>
      <c r="B152" t="s">
        <v>1716</v>
      </c>
      <c r="C152" s="153">
        <v>5902367801502</v>
      </c>
    </row>
    <row r="153" spans="1:3">
      <c r="A153">
        <v>152</v>
      </c>
      <c r="B153" t="s">
        <v>1717</v>
      </c>
      <c r="C153" s="153">
        <v>5902367801519</v>
      </c>
    </row>
    <row r="154" spans="1:3">
      <c r="A154">
        <v>153</v>
      </c>
      <c r="B154" t="s">
        <v>1718</v>
      </c>
      <c r="C154" s="153">
        <v>5902367801526</v>
      </c>
    </row>
    <row r="155" spans="1:3">
      <c r="A155">
        <v>154</v>
      </c>
      <c r="B155" t="s">
        <v>1719</v>
      </c>
      <c r="C155" s="153">
        <v>5902367801533</v>
      </c>
    </row>
    <row r="156" spans="1:3">
      <c r="A156">
        <v>155</v>
      </c>
      <c r="B156" t="s">
        <v>1720</v>
      </c>
      <c r="C156" s="153">
        <v>5902367801540</v>
      </c>
    </row>
    <row r="157" spans="1:3">
      <c r="A157">
        <v>156</v>
      </c>
      <c r="B157" t="s">
        <v>1721</v>
      </c>
      <c r="C157" s="153">
        <v>5902367801557</v>
      </c>
    </row>
    <row r="158" spans="1:3">
      <c r="A158">
        <v>157</v>
      </c>
      <c r="B158" t="s">
        <v>1722</v>
      </c>
      <c r="C158" s="153">
        <v>5902367801564</v>
      </c>
    </row>
    <row r="159" spans="1:3">
      <c r="A159">
        <v>158</v>
      </c>
      <c r="B159" t="s">
        <v>1723</v>
      </c>
      <c r="C159" s="153">
        <v>5902367801571</v>
      </c>
    </row>
    <row r="160" spans="1:3">
      <c r="A160">
        <v>159</v>
      </c>
      <c r="B160" t="s">
        <v>1724</v>
      </c>
      <c r="C160" s="153">
        <v>5902367801588</v>
      </c>
    </row>
    <row r="161" spans="1:3">
      <c r="A161">
        <v>160</v>
      </c>
      <c r="B161" t="s">
        <v>1725</v>
      </c>
      <c r="C161" s="153">
        <v>5902367801595</v>
      </c>
    </row>
    <row r="162" spans="1:3">
      <c r="A162">
        <v>161</v>
      </c>
      <c r="B162" t="s">
        <v>1726</v>
      </c>
      <c r="C162" s="153">
        <v>5902367801601</v>
      </c>
    </row>
    <row r="163" spans="1:3">
      <c r="A163">
        <v>162</v>
      </c>
      <c r="B163" t="s">
        <v>1727</v>
      </c>
      <c r="C163" s="153">
        <v>5902367801618</v>
      </c>
    </row>
    <row r="164" spans="1:3">
      <c r="A164">
        <v>163</v>
      </c>
      <c r="B164" t="s">
        <v>1728</v>
      </c>
      <c r="C164" s="153">
        <v>5902367801625</v>
      </c>
    </row>
    <row r="165" spans="1:3">
      <c r="A165">
        <v>164</v>
      </c>
      <c r="B165" t="s">
        <v>1729</v>
      </c>
      <c r="C165" s="153">
        <v>5902367801632</v>
      </c>
    </row>
    <row r="166" spans="1:3">
      <c r="A166">
        <v>165</v>
      </c>
      <c r="B166" t="s">
        <v>1730</v>
      </c>
      <c r="C166" s="153">
        <v>5902367801649</v>
      </c>
    </row>
    <row r="167" spans="1:3">
      <c r="A167">
        <v>166</v>
      </c>
      <c r="B167" t="s">
        <v>55</v>
      </c>
      <c r="C167" s="153">
        <v>5902367801656</v>
      </c>
    </row>
    <row r="168" spans="1:3">
      <c r="A168">
        <v>167</v>
      </c>
      <c r="B168" t="s">
        <v>56</v>
      </c>
      <c r="C168" s="153">
        <v>5902367801663</v>
      </c>
    </row>
    <row r="169" spans="1:3">
      <c r="A169">
        <v>168</v>
      </c>
      <c r="B169" t="s">
        <v>57</v>
      </c>
      <c r="C169" s="153">
        <v>5902367801670</v>
      </c>
    </row>
    <row r="170" spans="1:3">
      <c r="A170">
        <v>169</v>
      </c>
      <c r="B170" t="s">
        <v>58</v>
      </c>
      <c r="C170" s="153">
        <v>5902367801687</v>
      </c>
    </row>
    <row r="171" spans="1:3">
      <c r="A171">
        <v>170</v>
      </c>
      <c r="B171" t="s">
        <v>59</v>
      </c>
      <c r="C171" s="153">
        <v>5902367801694</v>
      </c>
    </row>
    <row r="172" spans="1:3">
      <c r="A172">
        <v>171</v>
      </c>
      <c r="B172" t="s">
        <v>60</v>
      </c>
      <c r="C172" s="153">
        <v>5902367801700</v>
      </c>
    </row>
    <row r="173" spans="1:3">
      <c r="A173">
        <v>172</v>
      </c>
      <c r="B173" t="s">
        <v>414</v>
      </c>
      <c r="C173" s="153">
        <v>5902367801717</v>
      </c>
    </row>
    <row r="174" spans="1:3">
      <c r="A174">
        <v>173</v>
      </c>
      <c r="B174" t="s">
        <v>409</v>
      </c>
      <c r="C174" s="153">
        <v>5902367801724</v>
      </c>
    </row>
    <row r="175" spans="1:3">
      <c r="A175">
        <v>174</v>
      </c>
      <c r="B175" t="s">
        <v>61</v>
      </c>
      <c r="C175" s="153">
        <v>5902367801731</v>
      </c>
    </row>
    <row r="176" spans="1:3">
      <c r="A176">
        <v>175</v>
      </c>
      <c r="B176" t="s">
        <v>62</v>
      </c>
      <c r="C176" s="153">
        <v>5902367801748</v>
      </c>
    </row>
    <row r="177" spans="1:3">
      <c r="A177">
        <v>176</v>
      </c>
      <c r="B177" t="s">
        <v>1606</v>
      </c>
      <c r="C177" s="153">
        <v>5902367801755</v>
      </c>
    </row>
    <row r="178" spans="1:3">
      <c r="A178">
        <v>177</v>
      </c>
      <c r="B178" t="s">
        <v>63</v>
      </c>
      <c r="C178" s="153">
        <v>5902367801762</v>
      </c>
    </row>
    <row r="179" spans="1:3">
      <c r="A179">
        <v>178</v>
      </c>
      <c r="B179" t="s">
        <v>1607</v>
      </c>
      <c r="C179" s="153">
        <v>5902367801779</v>
      </c>
    </row>
    <row r="180" spans="1:3">
      <c r="A180">
        <v>179</v>
      </c>
      <c r="B180" t="s">
        <v>64</v>
      </c>
      <c r="C180" s="153">
        <v>5902367801786</v>
      </c>
    </row>
    <row r="181" spans="1:3">
      <c r="A181">
        <v>180</v>
      </c>
      <c r="B181" t="s">
        <v>410</v>
      </c>
      <c r="C181" s="153">
        <v>5902367801793</v>
      </c>
    </row>
    <row r="182" spans="1:3">
      <c r="A182">
        <v>181</v>
      </c>
      <c r="B182" t="s">
        <v>1608</v>
      </c>
      <c r="C182" s="153">
        <v>5902367801809</v>
      </c>
    </row>
    <row r="183" spans="1:3">
      <c r="A183">
        <v>182</v>
      </c>
      <c r="B183" t="s">
        <v>65</v>
      </c>
      <c r="C183" s="153">
        <v>5902367801816</v>
      </c>
    </row>
    <row r="184" spans="1:3">
      <c r="A184">
        <v>183</v>
      </c>
      <c r="B184" t="s">
        <v>66</v>
      </c>
      <c r="C184" s="153">
        <v>5902367801823</v>
      </c>
    </row>
    <row r="185" spans="1:3">
      <c r="A185">
        <v>184</v>
      </c>
      <c r="B185" t="s">
        <v>1609</v>
      </c>
      <c r="C185" s="153">
        <v>5902367801830</v>
      </c>
    </row>
    <row r="186" spans="1:3">
      <c r="A186">
        <v>185</v>
      </c>
      <c r="B186" t="s">
        <v>1610</v>
      </c>
      <c r="C186" s="153">
        <v>5902367801847</v>
      </c>
    </row>
    <row r="187" spans="1:3">
      <c r="A187">
        <v>186</v>
      </c>
      <c r="B187" t="s">
        <v>400</v>
      </c>
      <c r="C187" s="153">
        <v>5902367801854</v>
      </c>
    </row>
    <row r="188" spans="1:3">
      <c r="A188">
        <v>187</v>
      </c>
      <c r="B188" t="s">
        <v>401</v>
      </c>
      <c r="C188" s="153">
        <v>5902367801861</v>
      </c>
    </row>
    <row r="189" spans="1:3">
      <c r="A189">
        <v>188</v>
      </c>
      <c r="B189" t="s">
        <v>67</v>
      </c>
      <c r="C189" s="153">
        <v>5902367801878</v>
      </c>
    </row>
    <row r="190" spans="1:3">
      <c r="A190">
        <v>189</v>
      </c>
      <c r="B190" t="s">
        <v>68</v>
      </c>
      <c r="C190" s="153">
        <v>5902367801885</v>
      </c>
    </row>
    <row r="191" spans="1:3">
      <c r="A191">
        <v>190</v>
      </c>
      <c r="B191" t="s">
        <v>69</v>
      </c>
      <c r="C191" s="153">
        <v>5902367801892</v>
      </c>
    </row>
    <row r="192" spans="1:3">
      <c r="A192">
        <v>191</v>
      </c>
      <c r="B192" t="s">
        <v>70</v>
      </c>
      <c r="C192" s="153">
        <v>5902367801908</v>
      </c>
    </row>
    <row r="193" spans="1:3">
      <c r="A193">
        <v>192</v>
      </c>
      <c r="B193" t="s">
        <v>415</v>
      </c>
      <c r="C193" s="153">
        <v>5902367801915</v>
      </c>
    </row>
    <row r="194" spans="1:3">
      <c r="A194">
        <v>193</v>
      </c>
      <c r="B194" t="s">
        <v>71</v>
      </c>
      <c r="C194" s="153">
        <v>5902367801922</v>
      </c>
    </row>
    <row r="195" spans="1:3">
      <c r="A195">
        <v>194</v>
      </c>
      <c r="B195" t="s">
        <v>72</v>
      </c>
      <c r="C195" s="153">
        <v>5902367801939</v>
      </c>
    </row>
    <row r="196" spans="1:3">
      <c r="A196">
        <v>195</v>
      </c>
      <c r="B196" t="s">
        <v>73</v>
      </c>
      <c r="C196" s="153">
        <v>5902367801946</v>
      </c>
    </row>
    <row r="197" spans="1:3">
      <c r="A197">
        <v>196</v>
      </c>
      <c r="B197" t="s">
        <v>74</v>
      </c>
      <c r="C197" s="153">
        <v>5902367801953</v>
      </c>
    </row>
    <row r="198" spans="1:3">
      <c r="A198">
        <v>197</v>
      </c>
      <c r="B198" t="s">
        <v>413</v>
      </c>
      <c r="C198" s="153">
        <v>5902367801960</v>
      </c>
    </row>
    <row r="199" spans="1:3">
      <c r="A199">
        <v>198</v>
      </c>
      <c r="B199" t="s">
        <v>75</v>
      </c>
      <c r="C199" s="153">
        <v>5902367801977</v>
      </c>
    </row>
    <row r="200" spans="1:3">
      <c r="A200">
        <v>199</v>
      </c>
      <c r="B200" t="s">
        <v>76</v>
      </c>
      <c r="C200" s="153">
        <v>5902367801984</v>
      </c>
    </row>
    <row r="201" spans="1:3">
      <c r="A201">
        <v>200</v>
      </c>
      <c r="B201" t="s">
        <v>77</v>
      </c>
      <c r="C201" s="153">
        <v>5902367801991</v>
      </c>
    </row>
    <row r="202" spans="1:3">
      <c r="A202">
        <v>201</v>
      </c>
      <c r="B202" t="s">
        <v>416</v>
      </c>
      <c r="C202" s="153">
        <v>5902367802004</v>
      </c>
    </row>
    <row r="203" spans="1:3">
      <c r="A203">
        <v>202</v>
      </c>
      <c r="B203" t="s">
        <v>39</v>
      </c>
      <c r="C203" s="153">
        <v>5902367802011</v>
      </c>
    </row>
    <row r="204" spans="1:3">
      <c r="A204">
        <v>203</v>
      </c>
      <c r="B204" t="s">
        <v>40</v>
      </c>
      <c r="C204" s="153">
        <v>5902367802028</v>
      </c>
    </row>
    <row r="205" spans="1:3">
      <c r="A205">
        <v>204</v>
      </c>
      <c r="B205" t="s">
        <v>41</v>
      </c>
      <c r="C205" s="153">
        <v>5902367802035</v>
      </c>
    </row>
    <row r="206" spans="1:3">
      <c r="A206">
        <v>205</v>
      </c>
      <c r="B206" t="s">
        <v>42</v>
      </c>
      <c r="C206" s="153">
        <v>5902367802042</v>
      </c>
    </row>
    <row r="207" spans="1:3">
      <c r="A207">
        <v>206</v>
      </c>
      <c r="B207" t="s">
        <v>43</v>
      </c>
      <c r="C207" s="153">
        <v>5902367802059</v>
      </c>
    </row>
    <row r="208" spans="1:3">
      <c r="A208">
        <v>207</v>
      </c>
      <c r="B208" t="s">
        <v>1731</v>
      </c>
      <c r="C208" s="153">
        <v>5902367802066</v>
      </c>
    </row>
    <row r="209" spans="1:3">
      <c r="A209">
        <v>208</v>
      </c>
      <c r="B209" t="s">
        <v>44</v>
      </c>
      <c r="C209" s="153">
        <v>5902367802073</v>
      </c>
    </row>
    <row r="210" spans="1:3">
      <c r="A210">
        <v>209</v>
      </c>
      <c r="B210" t="s">
        <v>45</v>
      </c>
      <c r="C210" s="153">
        <v>5902367802080</v>
      </c>
    </row>
    <row r="211" spans="1:3">
      <c r="A211">
        <v>210</v>
      </c>
      <c r="B211" t="s">
        <v>46</v>
      </c>
      <c r="C211" s="153">
        <v>5902367802097</v>
      </c>
    </row>
    <row r="212" spans="1:3">
      <c r="A212">
        <v>211</v>
      </c>
      <c r="B212" t="s">
        <v>47</v>
      </c>
      <c r="C212" s="153">
        <v>5902367802103</v>
      </c>
    </row>
    <row r="213" spans="1:3">
      <c r="A213">
        <v>212</v>
      </c>
      <c r="B213" t="s">
        <v>48</v>
      </c>
      <c r="C213" s="153">
        <v>5902367802110</v>
      </c>
    </row>
    <row r="214" spans="1:3">
      <c r="A214">
        <v>213</v>
      </c>
      <c r="B214" t="s">
        <v>49</v>
      </c>
      <c r="C214" s="153">
        <v>5902367802127</v>
      </c>
    </row>
    <row r="215" spans="1:3">
      <c r="A215">
        <v>214</v>
      </c>
      <c r="B215" t="s">
        <v>50</v>
      </c>
      <c r="C215" s="153">
        <v>5902367802134</v>
      </c>
    </row>
    <row r="216" spans="1:3">
      <c r="A216">
        <v>215</v>
      </c>
      <c r="B216" t="s">
        <v>51</v>
      </c>
      <c r="C216" s="153">
        <v>5902367802141</v>
      </c>
    </row>
    <row r="217" spans="1:3">
      <c r="A217">
        <v>216</v>
      </c>
      <c r="B217" t="s">
        <v>52</v>
      </c>
      <c r="C217" s="153">
        <v>5902367802158</v>
      </c>
    </row>
    <row r="218" spans="1:3">
      <c r="A218">
        <v>217</v>
      </c>
      <c r="B218" t="s">
        <v>53</v>
      </c>
      <c r="C218" s="153">
        <v>5902367802165</v>
      </c>
    </row>
    <row r="219" spans="1:3">
      <c r="A219">
        <v>218</v>
      </c>
      <c r="B219" t="s">
        <v>54</v>
      </c>
      <c r="C219" s="153">
        <v>5902367802172</v>
      </c>
    </row>
    <row r="220" spans="1:3">
      <c r="A220">
        <v>219</v>
      </c>
      <c r="B220" t="s">
        <v>1732</v>
      </c>
      <c r="C220" s="153">
        <v>5902367802189</v>
      </c>
    </row>
    <row r="221" spans="1:3">
      <c r="A221">
        <v>220</v>
      </c>
      <c r="B221" t="s">
        <v>1733</v>
      </c>
      <c r="C221" s="153">
        <v>5902367802196</v>
      </c>
    </row>
    <row r="222" spans="1:3">
      <c r="A222">
        <v>221</v>
      </c>
      <c r="B222" t="s">
        <v>1734</v>
      </c>
      <c r="C222" s="153">
        <v>5902367802202</v>
      </c>
    </row>
    <row r="223" spans="1:3">
      <c r="A223">
        <v>222</v>
      </c>
      <c r="B223" t="s">
        <v>394</v>
      </c>
      <c r="C223" s="153">
        <v>5902367802219</v>
      </c>
    </row>
    <row r="224" spans="1:3">
      <c r="A224">
        <v>223</v>
      </c>
      <c r="B224" t="s">
        <v>395</v>
      </c>
      <c r="C224" s="153">
        <v>5902367802226</v>
      </c>
    </row>
    <row r="225" spans="1:3">
      <c r="A225">
        <v>224</v>
      </c>
      <c r="B225" t="s">
        <v>1735</v>
      </c>
      <c r="C225" s="153">
        <v>5902367802233</v>
      </c>
    </row>
    <row r="226" spans="1:3">
      <c r="A226">
        <v>225</v>
      </c>
      <c r="B226" t="s">
        <v>396</v>
      </c>
      <c r="C226" s="153">
        <v>5902367802240</v>
      </c>
    </row>
    <row r="227" spans="1:3">
      <c r="A227">
        <v>226</v>
      </c>
      <c r="B227" t="s">
        <v>1736</v>
      </c>
      <c r="C227" s="153">
        <v>5902367802257</v>
      </c>
    </row>
    <row r="228" spans="1:3">
      <c r="A228">
        <v>227</v>
      </c>
      <c r="B228" t="s">
        <v>397</v>
      </c>
      <c r="C228" s="153">
        <v>5902367802264</v>
      </c>
    </row>
    <row r="229" spans="1:3">
      <c r="A229">
        <v>228</v>
      </c>
      <c r="B229" t="s">
        <v>1737</v>
      </c>
      <c r="C229" s="153">
        <v>5902367802271</v>
      </c>
    </row>
    <row r="230" spans="1:3">
      <c r="A230">
        <v>229</v>
      </c>
      <c r="B230" t="s">
        <v>398</v>
      </c>
      <c r="C230" s="153">
        <v>5902367802288</v>
      </c>
    </row>
    <row r="231" spans="1:3">
      <c r="A231">
        <v>230</v>
      </c>
      <c r="B231" t="s">
        <v>1738</v>
      </c>
      <c r="C231" s="153">
        <v>5902367802295</v>
      </c>
    </row>
    <row r="232" spans="1:3">
      <c r="A232">
        <v>231</v>
      </c>
      <c r="B232" t="s">
        <v>1739</v>
      </c>
      <c r="C232" s="153">
        <v>5902367802301</v>
      </c>
    </row>
    <row r="233" spans="1:3">
      <c r="A233">
        <v>232</v>
      </c>
      <c r="B233" t="s">
        <v>399</v>
      </c>
      <c r="C233" s="153">
        <v>5902367802318</v>
      </c>
    </row>
    <row r="234" spans="1:3">
      <c r="A234">
        <v>233</v>
      </c>
      <c r="B234" t="s">
        <v>1740</v>
      </c>
      <c r="C234" s="153">
        <v>5902367802325</v>
      </c>
    </row>
    <row r="235" spans="1:3">
      <c r="A235">
        <v>234</v>
      </c>
      <c r="B235" t="s">
        <v>1741</v>
      </c>
      <c r="C235" s="153">
        <v>5902367802332</v>
      </c>
    </row>
    <row r="236" spans="1:3">
      <c r="A236">
        <v>235</v>
      </c>
      <c r="B236" t="s">
        <v>1742</v>
      </c>
      <c r="C236" s="153">
        <v>5902367802349</v>
      </c>
    </row>
    <row r="237" spans="1:3">
      <c r="A237">
        <v>236</v>
      </c>
      <c r="B237" t="s">
        <v>1743</v>
      </c>
      <c r="C237" s="153">
        <v>5902367802356</v>
      </c>
    </row>
    <row r="238" spans="1:3">
      <c r="A238">
        <v>237</v>
      </c>
      <c r="B238" t="s">
        <v>1744</v>
      </c>
      <c r="C238" s="153">
        <v>5902367802363</v>
      </c>
    </row>
    <row r="239" spans="1:3">
      <c r="A239">
        <v>238</v>
      </c>
      <c r="B239" t="s">
        <v>1745</v>
      </c>
      <c r="C239" s="153">
        <v>5902367802370</v>
      </c>
    </row>
    <row r="240" spans="1:3">
      <c r="A240">
        <v>239</v>
      </c>
      <c r="B240" t="s">
        <v>1746</v>
      </c>
      <c r="C240" s="153">
        <v>5902367802387</v>
      </c>
    </row>
    <row r="241" spans="1:3">
      <c r="A241">
        <v>240</v>
      </c>
      <c r="B241" t="s">
        <v>1747</v>
      </c>
      <c r="C241" s="153">
        <v>5902367802394</v>
      </c>
    </row>
    <row r="242" spans="1:3">
      <c r="A242">
        <v>241</v>
      </c>
      <c r="B242" t="s">
        <v>1748</v>
      </c>
      <c r="C242" s="153">
        <v>5902367802400</v>
      </c>
    </row>
    <row r="243" spans="1:3">
      <c r="A243">
        <v>242</v>
      </c>
      <c r="B243" t="s">
        <v>1749</v>
      </c>
      <c r="C243" s="153">
        <v>5902367802417</v>
      </c>
    </row>
    <row r="244" spans="1:3">
      <c r="A244">
        <v>243</v>
      </c>
      <c r="B244" t="s">
        <v>1750</v>
      </c>
      <c r="C244" s="153">
        <v>5902367802424</v>
      </c>
    </row>
    <row r="245" spans="1:3">
      <c r="A245">
        <v>244</v>
      </c>
      <c r="B245" t="s">
        <v>1751</v>
      </c>
      <c r="C245" s="153">
        <v>5902367802431</v>
      </c>
    </row>
    <row r="246" spans="1:3">
      <c r="A246">
        <v>245</v>
      </c>
      <c r="B246" t="s">
        <v>1752</v>
      </c>
      <c r="C246" s="153">
        <v>5902367802448</v>
      </c>
    </row>
    <row r="247" spans="1:3">
      <c r="A247">
        <v>246</v>
      </c>
      <c r="B247" t="s">
        <v>1753</v>
      </c>
      <c r="C247" s="153">
        <v>5902367802455</v>
      </c>
    </row>
    <row r="248" spans="1:3">
      <c r="A248">
        <v>247</v>
      </c>
      <c r="B248" t="s">
        <v>1754</v>
      </c>
      <c r="C248" s="153">
        <v>5902367802462</v>
      </c>
    </row>
    <row r="249" spans="1:3">
      <c r="A249">
        <v>248</v>
      </c>
      <c r="B249" t="s">
        <v>1755</v>
      </c>
      <c r="C249" s="153">
        <v>5902367802479</v>
      </c>
    </row>
    <row r="250" spans="1:3">
      <c r="A250">
        <v>249</v>
      </c>
      <c r="B250" t="s">
        <v>1756</v>
      </c>
      <c r="C250" s="153">
        <v>5902367802486</v>
      </c>
    </row>
    <row r="251" spans="1:3">
      <c r="A251">
        <v>250</v>
      </c>
      <c r="B251" t="s">
        <v>1757</v>
      </c>
      <c r="C251" s="153">
        <v>5902367802493</v>
      </c>
    </row>
    <row r="252" spans="1:3">
      <c r="A252">
        <v>251</v>
      </c>
      <c r="B252" t="s">
        <v>1758</v>
      </c>
      <c r="C252" s="153">
        <v>5902367802509</v>
      </c>
    </row>
    <row r="253" spans="1:3">
      <c r="A253">
        <v>252</v>
      </c>
      <c r="B253" t="s">
        <v>1759</v>
      </c>
      <c r="C253" s="153">
        <v>5902367802516</v>
      </c>
    </row>
    <row r="254" spans="1:3">
      <c r="A254">
        <v>253</v>
      </c>
      <c r="B254" t="s">
        <v>119</v>
      </c>
      <c r="C254" s="153">
        <v>5902367802523</v>
      </c>
    </row>
    <row r="255" spans="1:3">
      <c r="A255">
        <v>254</v>
      </c>
      <c r="B255" t="s">
        <v>1614</v>
      </c>
      <c r="C255" s="153">
        <v>5902367802530</v>
      </c>
    </row>
    <row r="256" spans="1:3">
      <c r="A256">
        <v>255</v>
      </c>
      <c r="B256" t="s">
        <v>1615</v>
      </c>
      <c r="C256" s="153">
        <v>5902367802547</v>
      </c>
    </row>
    <row r="257" spans="1:3">
      <c r="A257">
        <v>256</v>
      </c>
      <c r="B257" t="s">
        <v>120</v>
      </c>
      <c r="C257" s="153">
        <v>5902367802554</v>
      </c>
    </row>
    <row r="258" spans="1:3">
      <c r="A258">
        <v>257</v>
      </c>
      <c r="B258" t="s">
        <v>121</v>
      </c>
      <c r="C258" s="153">
        <v>5902367802561</v>
      </c>
    </row>
    <row r="259" spans="1:3">
      <c r="A259">
        <v>258</v>
      </c>
      <c r="B259" t="s">
        <v>122</v>
      </c>
      <c r="C259" s="153">
        <v>5902367802578</v>
      </c>
    </row>
    <row r="260" spans="1:3">
      <c r="A260">
        <v>259</v>
      </c>
      <c r="B260" t="s">
        <v>123</v>
      </c>
      <c r="C260" s="153">
        <v>5902367802585</v>
      </c>
    </row>
    <row r="261" spans="1:3">
      <c r="A261">
        <v>260</v>
      </c>
      <c r="B261" t="s">
        <v>124</v>
      </c>
      <c r="C261" s="153">
        <v>5902367802592</v>
      </c>
    </row>
    <row r="262" spans="1:3">
      <c r="A262">
        <v>261</v>
      </c>
      <c r="B262" t="s">
        <v>125</v>
      </c>
      <c r="C262" s="153">
        <v>5902367802608</v>
      </c>
    </row>
    <row r="263" spans="1:3">
      <c r="A263">
        <v>262</v>
      </c>
      <c r="B263" t="s">
        <v>126</v>
      </c>
      <c r="C263" s="153">
        <v>5902367802615</v>
      </c>
    </row>
    <row r="264" spans="1:3">
      <c r="A264">
        <v>263</v>
      </c>
      <c r="B264" t="s">
        <v>134</v>
      </c>
      <c r="C264" s="153">
        <v>5902367802622</v>
      </c>
    </row>
    <row r="265" spans="1:3">
      <c r="A265">
        <v>264</v>
      </c>
      <c r="B265" t="s">
        <v>136</v>
      </c>
      <c r="C265" s="153">
        <v>5902367802639</v>
      </c>
    </row>
    <row r="266" spans="1:3">
      <c r="A266">
        <v>265</v>
      </c>
      <c r="B266" t="s">
        <v>138</v>
      </c>
      <c r="C266" s="153">
        <v>5902367802646</v>
      </c>
    </row>
    <row r="267" spans="1:3">
      <c r="A267">
        <v>266</v>
      </c>
      <c r="B267" t="s">
        <v>140</v>
      </c>
      <c r="C267" s="153">
        <v>5902367802653</v>
      </c>
    </row>
    <row r="268" spans="1:3">
      <c r="A268">
        <v>267</v>
      </c>
      <c r="B268" t="s">
        <v>142</v>
      </c>
      <c r="C268" s="153">
        <v>5902367802660</v>
      </c>
    </row>
    <row r="269" spans="1:3">
      <c r="A269">
        <v>268</v>
      </c>
      <c r="B269" t="s">
        <v>144</v>
      </c>
      <c r="C269" s="153">
        <v>5902367802677</v>
      </c>
    </row>
    <row r="270" spans="1:3">
      <c r="A270">
        <v>269</v>
      </c>
      <c r="B270" t="s">
        <v>146</v>
      </c>
      <c r="C270" s="153">
        <v>5902367802684</v>
      </c>
    </row>
    <row r="271" spans="1:3">
      <c r="A271">
        <v>270</v>
      </c>
      <c r="B271" t="s">
        <v>148</v>
      </c>
      <c r="C271" s="153">
        <v>5902367802691</v>
      </c>
    </row>
    <row r="272" spans="1:3">
      <c r="A272">
        <v>271</v>
      </c>
      <c r="B272" t="s">
        <v>150</v>
      </c>
      <c r="C272" s="153">
        <v>5902367802707</v>
      </c>
    </row>
    <row r="273" spans="1:3">
      <c r="A273">
        <v>272</v>
      </c>
      <c r="B273" t="s">
        <v>152</v>
      </c>
      <c r="C273" s="153">
        <v>5902367802714</v>
      </c>
    </row>
    <row r="274" spans="1:3">
      <c r="A274">
        <v>273</v>
      </c>
      <c r="B274" t="s">
        <v>154</v>
      </c>
      <c r="C274" s="153">
        <v>5902367802721</v>
      </c>
    </row>
    <row r="275" spans="1:3">
      <c r="A275">
        <v>274</v>
      </c>
      <c r="B275" t="s">
        <v>156</v>
      </c>
      <c r="C275" s="153">
        <v>5902367802738</v>
      </c>
    </row>
    <row r="276" spans="1:3">
      <c r="A276">
        <v>275</v>
      </c>
      <c r="B276" t="s">
        <v>158</v>
      </c>
      <c r="C276" s="153">
        <v>5902367802745</v>
      </c>
    </row>
    <row r="277" spans="1:3">
      <c r="A277">
        <v>276</v>
      </c>
      <c r="B277" t="s">
        <v>160</v>
      </c>
      <c r="C277" s="153">
        <v>5902367802752</v>
      </c>
    </row>
    <row r="278" spans="1:3">
      <c r="A278">
        <v>277</v>
      </c>
      <c r="B278" t="s">
        <v>162</v>
      </c>
      <c r="C278" s="153">
        <v>5902367802769</v>
      </c>
    </row>
    <row r="279" spans="1:3">
      <c r="A279">
        <v>278</v>
      </c>
      <c r="B279" t="s">
        <v>164</v>
      </c>
      <c r="C279" s="153">
        <v>5902367802776</v>
      </c>
    </row>
    <row r="280" spans="1:3">
      <c r="A280">
        <v>279</v>
      </c>
      <c r="B280" t="s">
        <v>166</v>
      </c>
      <c r="C280" s="153">
        <v>5902367802783</v>
      </c>
    </row>
    <row r="281" spans="1:3">
      <c r="A281">
        <v>280</v>
      </c>
      <c r="B281" t="s">
        <v>168</v>
      </c>
      <c r="C281" s="153">
        <v>5902367802790</v>
      </c>
    </row>
    <row r="282" spans="1:3">
      <c r="A282">
        <v>281</v>
      </c>
      <c r="B282" t="s">
        <v>170</v>
      </c>
      <c r="C282" s="153">
        <v>5902367802806</v>
      </c>
    </row>
    <row r="283" spans="1:3">
      <c r="A283">
        <v>282</v>
      </c>
      <c r="B283" t="s">
        <v>172</v>
      </c>
      <c r="C283" s="153">
        <v>5902367802813</v>
      </c>
    </row>
    <row r="284" spans="1:3">
      <c r="A284">
        <v>283</v>
      </c>
      <c r="B284" t="s">
        <v>174</v>
      </c>
      <c r="C284" s="153">
        <v>5902367802820</v>
      </c>
    </row>
    <row r="285" spans="1:3">
      <c r="A285">
        <v>284</v>
      </c>
      <c r="B285" t="s">
        <v>176</v>
      </c>
      <c r="C285" s="153">
        <v>5902367802837</v>
      </c>
    </row>
    <row r="286" spans="1:3">
      <c r="A286">
        <v>285</v>
      </c>
      <c r="B286" t="s">
        <v>178</v>
      </c>
      <c r="C286" s="153">
        <v>5902367802844</v>
      </c>
    </row>
    <row r="287" spans="1:3">
      <c r="A287">
        <v>286</v>
      </c>
      <c r="B287" t="s">
        <v>180</v>
      </c>
      <c r="C287" s="153">
        <v>5902367802851</v>
      </c>
    </row>
    <row r="288" spans="1:3">
      <c r="A288">
        <v>287</v>
      </c>
      <c r="B288" t="s">
        <v>182</v>
      </c>
      <c r="C288" s="153">
        <v>5902367802868</v>
      </c>
    </row>
    <row r="289" spans="1:3">
      <c r="A289">
        <v>288</v>
      </c>
      <c r="B289" t="s">
        <v>184</v>
      </c>
      <c r="C289" s="153">
        <v>5902367802875</v>
      </c>
    </row>
    <row r="290" spans="1:3">
      <c r="A290">
        <v>289</v>
      </c>
      <c r="B290" t="s">
        <v>186</v>
      </c>
      <c r="C290" s="153">
        <v>5902367802882</v>
      </c>
    </row>
    <row r="291" spans="1:3">
      <c r="A291">
        <v>290</v>
      </c>
      <c r="B291" t="s">
        <v>188</v>
      </c>
      <c r="C291" s="153">
        <v>5902367802899</v>
      </c>
    </row>
    <row r="292" spans="1:3">
      <c r="A292">
        <v>291</v>
      </c>
      <c r="B292" t="s">
        <v>190</v>
      </c>
      <c r="C292" s="153">
        <v>5902367802905</v>
      </c>
    </row>
    <row r="293" spans="1:3">
      <c r="A293">
        <v>292</v>
      </c>
      <c r="B293" t="s">
        <v>192</v>
      </c>
      <c r="C293" s="153">
        <v>5902367802912</v>
      </c>
    </row>
    <row r="294" spans="1:3">
      <c r="A294">
        <v>293</v>
      </c>
      <c r="B294" t="s">
        <v>194</v>
      </c>
      <c r="C294" s="153">
        <v>5902367802929</v>
      </c>
    </row>
    <row r="295" spans="1:3">
      <c r="A295">
        <v>294</v>
      </c>
      <c r="B295" t="s">
        <v>196</v>
      </c>
      <c r="C295" s="153">
        <v>5902367802936</v>
      </c>
    </row>
    <row r="296" spans="1:3">
      <c r="A296">
        <v>295</v>
      </c>
      <c r="B296" t="s">
        <v>198</v>
      </c>
      <c r="C296" s="153">
        <v>5902367802943</v>
      </c>
    </row>
    <row r="297" spans="1:3">
      <c r="A297">
        <v>296</v>
      </c>
      <c r="B297" t="s">
        <v>200</v>
      </c>
      <c r="C297" s="153">
        <v>5902367802950</v>
      </c>
    </row>
    <row r="298" spans="1:3">
      <c r="A298">
        <v>297</v>
      </c>
      <c r="B298" t="s">
        <v>202</v>
      </c>
      <c r="C298" s="153">
        <v>5902367802967</v>
      </c>
    </row>
    <row r="299" spans="1:3">
      <c r="A299">
        <v>298</v>
      </c>
      <c r="B299" t="s">
        <v>204</v>
      </c>
      <c r="C299" s="153">
        <v>5902367802974</v>
      </c>
    </row>
    <row r="300" spans="1:3">
      <c r="A300">
        <v>299</v>
      </c>
      <c r="B300" t="s">
        <v>206</v>
      </c>
      <c r="C300" s="153">
        <v>5902367802981</v>
      </c>
    </row>
    <row r="301" spans="1:3">
      <c r="A301">
        <v>300</v>
      </c>
      <c r="B301" t="s">
        <v>208</v>
      </c>
      <c r="C301" s="153">
        <v>5902367802998</v>
      </c>
    </row>
    <row r="302" spans="1:3">
      <c r="A302">
        <v>301</v>
      </c>
      <c r="B302" t="s">
        <v>210</v>
      </c>
      <c r="C302" s="153">
        <v>5902367803001</v>
      </c>
    </row>
    <row r="303" spans="1:3">
      <c r="A303">
        <v>302</v>
      </c>
      <c r="B303" t="s">
        <v>212</v>
      </c>
      <c r="C303" s="153">
        <v>5902367803018</v>
      </c>
    </row>
    <row r="304" spans="1:3">
      <c r="A304">
        <v>303</v>
      </c>
      <c r="B304" t="s">
        <v>214</v>
      </c>
      <c r="C304" s="153">
        <v>5902367803025</v>
      </c>
    </row>
    <row r="305" spans="1:3">
      <c r="A305">
        <v>304</v>
      </c>
      <c r="B305" t="s">
        <v>216</v>
      </c>
      <c r="C305" s="153">
        <v>5902367803032</v>
      </c>
    </row>
    <row r="306" spans="1:3">
      <c r="A306">
        <v>305</v>
      </c>
      <c r="B306" t="s">
        <v>218</v>
      </c>
      <c r="C306" s="153">
        <v>5902367803049</v>
      </c>
    </row>
    <row r="307" spans="1:3">
      <c r="A307">
        <v>306</v>
      </c>
      <c r="B307" t="s">
        <v>220</v>
      </c>
      <c r="C307" s="153">
        <v>5902367803056</v>
      </c>
    </row>
    <row r="308" spans="1:3">
      <c r="A308">
        <v>307</v>
      </c>
      <c r="B308" t="s">
        <v>222</v>
      </c>
      <c r="C308" s="153">
        <v>5902367803063</v>
      </c>
    </row>
    <row r="309" spans="1:3">
      <c r="A309">
        <v>308</v>
      </c>
      <c r="B309" t="s">
        <v>224</v>
      </c>
      <c r="C309" s="153">
        <v>5902367803070</v>
      </c>
    </row>
    <row r="310" spans="1:3">
      <c r="A310">
        <v>309</v>
      </c>
      <c r="B310" t="s">
        <v>226</v>
      </c>
      <c r="C310" s="153">
        <v>5902367803087</v>
      </c>
    </row>
    <row r="311" spans="1:3">
      <c r="A311">
        <v>310</v>
      </c>
      <c r="B311" t="s">
        <v>228</v>
      </c>
      <c r="C311" s="153">
        <v>5902367803094</v>
      </c>
    </row>
    <row r="312" spans="1:3">
      <c r="A312">
        <v>311</v>
      </c>
      <c r="B312" t="s">
        <v>230</v>
      </c>
      <c r="C312" s="153">
        <v>5902367803100</v>
      </c>
    </row>
    <row r="313" spans="1:3">
      <c r="A313">
        <v>312</v>
      </c>
      <c r="B313" t="s">
        <v>232</v>
      </c>
      <c r="C313" s="153">
        <v>5902367803117</v>
      </c>
    </row>
    <row r="314" spans="1:3">
      <c r="A314">
        <v>313</v>
      </c>
      <c r="B314" t="s">
        <v>234</v>
      </c>
      <c r="C314" s="153">
        <v>5902367803124</v>
      </c>
    </row>
    <row r="315" spans="1:3">
      <c r="A315">
        <v>314</v>
      </c>
      <c r="B315" t="s">
        <v>236</v>
      </c>
      <c r="C315" s="153">
        <v>5902367803131</v>
      </c>
    </row>
    <row r="316" spans="1:3">
      <c r="A316">
        <v>315</v>
      </c>
      <c r="B316" t="s">
        <v>238</v>
      </c>
      <c r="C316" s="153">
        <v>5902367803148</v>
      </c>
    </row>
    <row r="317" spans="1:3">
      <c r="A317">
        <v>316</v>
      </c>
      <c r="B317" t="s">
        <v>240</v>
      </c>
      <c r="C317" s="153">
        <v>5902367803155</v>
      </c>
    </row>
    <row r="318" spans="1:3">
      <c r="A318">
        <v>317</v>
      </c>
      <c r="B318" t="s">
        <v>242</v>
      </c>
      <c r="C318" s="153">
        <v>5902367803162</v>
      </c>
    </row>
    <row r="319" spans="1:3">
      <c r="A319">
        <v>318</v>
      </c>
      <c r="B319" t="s">
        <v>244</v>
      </c>
      <c r="C319" s="153">
        <v>5902367803179</v>
      </c>
    </row>
    <row r="320" spans="1:3">
      <c r="A320">
        <v>319</v>
      </c>
      <c r="B320" t="s">
        <v>246</v>
      </c>
      <c r="C320" s="153">
        <v>5902367803186</v>
      </c>
    </row>
    <row r="321" spans="1:3">
      <c r="A321">
        <v>320</v>
      </c>
      <c r="B321" t="s">
        <v>248</v>
      </c>
      <c r="C321" s="153">
        <v>5902367803193</v>
      </c>
    </row>
    <row r="322" spans="1:3">
      <c r="A322">
        <v>321</v>
      </c>
      <c r="B322" t="s">
        <v>250</v>
      </c>
      <c r="C322" s="153">
        <v>5902367803209</v>
      </c>
    </row>
    <row r="323" spans="1:3">
      <c r="A323">
        <v>322</v>
      </c>
      <c r="B323" t="s">
        <v>252</v>
      </c>
      <c r="C323" s="153">
        <v>5902367803216</v>
      </c>
    </row>
    <row r="324" spans="1:3">
      <c r="A324">
        <v>323</v>
      </c>
      <c r="B324" t="s">
        <v>254</v>
      </c>
      <c r="C324" s="153">
        <v>5902367803223</v>
      </c>
    </row>
    <row r="325" spans="1:3">
      <c r="A325">
        <v>324</v>
      </c>
      <c r="B325" t="s">
        <v>256</v>
      </c>
      <c r="C325" s="153">
        <v>5902367803230</v>
      </c>
    </row>
    <row r="326" spans="1:3">
      <c r="A326">
        <v>325</v>
      </c>
      <c r="B326" t="s">
        <v>258</v>
      </c>
      <c r="C326" s="153">
        <v>5902367803247</v>
      </c>
    </row>
    <row r="327" spans="1:3">
      <c r="A327">
        <v>326</v>
      </c>
      <c r="B327" t="s">
        <v>260</v>
      </c>
      <c r="C327" s="153">
        <v>5902367803254</v>
      </c>
    </row>
    <row r="328" spans="1:3">
      <c r="A328">
        <v>327</v>
      </c>
      <c r="B328" t="s">
        <v>262</v>
      </c>
      <c r="C328" s="153">
        <v>5902367803261</v>
      </c>
    </row>
    <row r="329" spans="1:3">
      <c r="A329">
        <v>328</v>
      </c>
      <c r="B329" t="s">
        <v>264</v>
      </c>
      <c r="C329" s="153">
        <v>5902367803278</v>
      </c>
    </row>
    <row r="330" spans="1:3">
      <c r="A330">
        <v>329</v>
      </c>
      <c r="B330" t="s">
        <v>266</v>
      </c>
      <c r="C330" s="153">
        <v>5902367803285</v>
      </c>
    </row>
    <row r="331" spans="1:3">
      <c r="A331">
        <v>330</v>
      </c>
      <c r="B331" t="s">
        <v>268</v>
      </c>
      <c r="C331" s="153">
        <v>5902367803292</v>
      </c>
    </row>
    <row r="332" spans="1:3">
      <c r="A332">
        <v>331</v>
      </c>
      <c r="B332" t="s">
        <v>270</v>
      </c>
      <c r="C332" s="153">
        <v>5902367803308</v>
      </c>
    </row>
    <row r="333" spans="1:3">
      <c r="A333">
        <v>332</v>
      </c>
      <c r="B333" t="s">
        <v>272</v>
      </c>
      <c r="C333" s="153">
        <v>5902367803315</v>
      </c>
    </row>
    <row r="334" spans="1:3">
      <c r="A334">
        <v>333</v>
      </c>
      <c r="B334" t="s">
        <v>274</v>
      </c>
      <c r="C334" s="153">
        <v>5902367803322</v>
      </c>
    </row>
    <row r="335" spans="1:3">
      <c r="A335">
        <v>334</v>
      </c>
      <c r="B335" t="s">
        <v>276</v>
      </c>
      <c r="C335" s="153">
        <v>5902367803339</v>
      </c>
    </row>
    <row r="336" spans="1:3">
      <c r="A336">
        <v>335</v>
      </c>
      <c r="B336" t="s">
        <v>278</v>
      </c>
      <c r="C336" s="153">
        <v>5902367803346</v>
      </c>
    </row>
    <row r="337" spans="1:3">
      <c r="A337">
        <v>336</v>
      </c>
      <c r="B337" t="s">
        <v>280</v>
      </c>
      <c r="C337" s="153">
        <v>5902367803353</v>
      </c>
    </row>
    <row r="338" spans="1:3">
      <c r="A338">
        <v>337</v>
      </c>
      <c r="B338" t="s">
        <v>282</v>
      </c>
      <c r="C338" s="153">
        <v>5902367803360</v>
      </c>
    </row>
    <row r="339" spans="1:3">
      <c r="A339">
        <v>338</v>
      </c>
      <c r="B339" t="s">
        <v>284</v>
      </c>
      <c r="C339" s="153">
        <v>5902367803377</v>
      </c>
    </row>
    <row r="340" spans="1:3">
      <c r="A340">
        <v>339</v>
      </c>
      <c r="B340" t="s">
        <v>286</v>
      </c>
      <c r="C340" s="153">
        <v>5902367803384</v>
      </c>
    </row>
    <row r="341" spans="1:3">
      <c r="A341">
        <v>340</v>
      </c>
      <c r="B341" t="s">
        <v>288</v>
      </c>
      <c r="C341" s="153">
        <v>5902367803391</v>
      </c>
    </row>
    <row r="342" spans="1:3">
      <c r="A342">
        <v>341</v>
      </c>
      <c r="B342" t="s">
        <v>290</v>
      </c>
      <c r="C342" s="153">
        <v>5902367803407</v>
      </c>
    </row>
    <row r="343" spans="1:3">
      <c r="A343">
        <v>342</v>
      </c>
      <c r="B343" t="s">
        <v>292</v>
      </c>
      <c r="C343" s="153">
        <v>5902367803414</v>
      </c>
    </row>
    <row r="344" spans="1:3">
      <c r="A344">
        <v>343</v>
      </c>
      <c r="B344" t="s">
        <v>418</v>
      </c>
      <c r="C344" s="153">
        <v>5902367803421</v>
      </c>
    </row>
    <row r="345" spans="1:3">
      <c r="A345">
        <v>344</v>
      </c>
      <c r="B345" t="s">
        <v>420</v>
      </c>
      <c r="C345" s="153">
        <v>5902367803438</v>
      </c>
    </row>
    <row r="346" spans="1:3">
      <c r="A346">
        <v>345</v>
      </c>
      <c r="B346" t="s">
        <v>422</v>
      </c>
      <c r="C346" s="153">
        <v>5902367803445</v>
      </c>
    </row>
    <row r="347" spans="1:3">
      <c r="A347">
        <v>346</v>
      </c>
      <c r="B347" t="s">
        <v>424</v>
      </c>
      <c r="C347" s="153">
        <v>5902367803452</v>
      </c>
    </row>
    <row r="348" spans="1:3">
      <c r="A348">
        <v>347</v>
      </c>
      <c r="B348" t="s">
        <v>426</v>
      </c>
      <c r="C348" s="153">
        <v>5902367803469</v>
      </c>
    </row>
    <row r="349" spans="1:3">
      <c r="A349">
        <v>348</v>
      </c>
      <c r="B349" t="s">
        <v>428</v>
      </c>
      <c r="C349" s="153">
        <v>5902367803476</v>
      </c>
    </row>
    <row r="350" spans="1:3">
      <c r="A350">
        <v>349</v>
      </c>
      <c r="B350" t="s">
        <v>430</v>
      </c>
      <c r="C350" s="153">
        <v>5902367803483</v>
      </c>
    </row>
    <row r="351" spans="1:3">
      <c r="A351">
        <v>350</v>
      </c>
      <c r="B351" t="s">
        <v>432</v>
      </c>
      <c r="C351" s="153">
        <v>5902367803490</v>
      </c>
    </row>
    <row r="352" spans="1:3">
      <c r="A352">
        <v>351</v>
      </c>
      <c r="B352" t="s">
        <v>434</v>
      </c>
      <c r="C352" s="153">
        <v>5902367803506</v>
      </c>
    </row>
    <row r="353" spans="1:3">
      <c r="A353">
        <v>352</v>
      </c>
      <c r="B353" t="s">
        <v>436</v>
      </c>
      <c r="C353" s="153">
        <v>5902367803513</v>
      </c>
    </row>
    <row r="354" spans="1:3">
      <c r="A354">
        <v>353</v>
      </c>
      <c r="B354" t="s">
        <v>294</v>
      </c>
      <c r="C354" s="153">
        <v>5902367803520</v>
      </c>
    </row>
    <row r="355" spans="1:3">
      <c r="A355">
        <v>354</v>
      </c>
      <c r="B355" t="s">
        <v>296</v>
      </c>
      <c r="C355" s="153">
        <v>5902367803537</v>
      </c>
    </row>
    <row r="356" spans="1:3">
      <c r="A356">
        <v>355</v>
      </c>
      <c r="B356" t="s">
        <v>298</v>
      </c>
      <c r="C356" s="153">
        <v>5902367803544</v>
      </c>
    </row>
    <row r="357" spans="1:3">
      <c r="A357">
        <v>356</v>
      </c>
      <c r="B357" t="s">
        <v>300</v>
      </c>
      <c r="C357" s="153">
        <v>5902367803551</v>
      </c>
    </row>
    <row r="358" spans="1:3">
      <c r="A358">
        <v>357</v>
      </c>
      <c r="B358" t="s">
        <v>302</v>
      </c>
      <c r="C358" s="153">
        <v>5902367803568</v>
      </c>
    </row>
    <row r="359" spans="1:3">
      <c r="A359">
        <v>358</v>
      </c>
      <c r="B359" t="s">
        <v>304</v>
      </c>
      <c r="C359" s="153">
        <v>5902367803575</v>
      </c>
    </row>
    <row r="360" spans="1:3">
      <c r="A360">
        <v>359</v>
      </c>
      <c r="B360" t="s">
        <v>306</v>
      </c>
      <c r="C360" s="153">
        <v>5902367803582</v>
      </c>
    </row>
    <row r="361" spans="1:3">
      <c r="A361">
        <v>360</v>
      </c>
      <c r="B361" t="s">
        <v>308</v>
      </c>
      <c r="C361" s="153">
        <v>5902367803599</v>
      </c>
    </row>
    <row r="362" spans="1:3">
      <c r="A362">
        <v>361</v>
      </c>
      <c r="B362" t="s">
        <v>310</v>
      </c>
      <c r="C362" s="153">
        <v>5902367803605</v>
      </c>
    </row>
    <row r="363" spans="1:3">
      <c r="A363">
        <v>362</v>
      </c>
      <c r="B363" t="s">
        <v>312</v>
      </c>
      <c r="C363" s="153">
        <v>5902367803612</v>
      </c>
    </row>
    <row r="364" spans="1:3">
      <c r="A364">
        <v>363</v>
      </c>
      <c r="B364" t="s">
        <v>314</v>
      </c>
      <c r="C364" s="153">
        <v>5902367803629</v>
      </c>
    </row>
    <row r="365" spans="1:3">
      <c r="A365">
        <v>364</v>
      </c>
      <c r="B365" t="s">
        <v>316</v>
      </c>
      <c r="C365" s="153">
        <v>5902367803636</v>
      </c>
    </row>
    <row r="366" spans="1:3">
      <c r="A366">
        <v>365</v>
      </c>
      <c r="B366" t="s">
        <v>318</v>
      </c>
      <c r="C366" s="153">
        <v>5902367803643</v>
      </c>
    </row>
    <row r="367" spans="1:3">
      <c r="A367">
        <v>366</v>
      </c>
      <c r="B367" t="s">
        <v>320</v>
      </c>
      <c r="C367" s="153">
        <v>5902367803650</v>
      </c>
    </row>
    <row r="368" spans="1:3">
      <c r="A368">
        <v>367</v>
      </c>
      <c r="B368" t="s">
        <v>322</v>
      </c>
      <c r="C368" s="153">
        <v>5902367803667</v>
      </c>
    </row>
    <row r="369" spans="1:3">
      <c r="A369">
        <v>368</v>
      </c>
      <c r="B369" t="s">
        <v>324</v>
      </c>
      <c r="C369" s="153">
        <v>5902367803674</v>
      </c>
    </row>
    <row r="370" spans="1:3">
      <c r="A370">
        <v>369</v>
      </c>
      <c r="B370" t="s">
        <v>326</v>
      </c>
      <c r="C370" s="153">
        <v>5902367803681</v>
      </c>
    </row>
    <row r="371" spans="1:3">
      <c r="A371">
        <v>370</v>
      </c>
      <c r="B371" t="s">
        <v>328</v>
      </c>
      <c r="C371" s="153">
        <v>5902367803698</v>
      </c>
    </row>
    <row r="372" spans="1:3">
      <c r="A372">
        <v>371</v>
      </c>
      <c r="B372" t="s">
        <v>330</v>
      </c>
      <c r="C372" s="153">
        <v>5902367803704</v>
      </c>
    </row>
    <row r="373" spans="1:3">
      <c r="A373">
        <v>372</v>
      </c>
      <c r="B373" t="s">
        <v>332</v>
      </c>
      <c r="C373" s="153">
        <v>5902367803711</v>
      </c>
    </row>
    <row r="374" spans="1:3">
      <c r="A374">
        <v>373</v>
      </c>
      <c r="B374" t="s">
        <v>334</v>
      </c>
      <c r="C374" s="153">
        <v>5902367803728</v>
      </c>
    </row>
    <row r="375" spans="1:3">
      <c r="A375">
        <v>374</v>
      </c>
      <c r="B375" t="s">
        <v>336</v>
      </c>
      <c r="C375" s="153">
        <v>5902367803735</v>
      </c>
    </row>
    <row r="376" spans="1:3">
      <c r="A376">
        <v>375</v>
      </c>
      <c r="B376" t="s">
        <v>338</v>
      </c>
      <c r="C376" s="153">
        <v>5902367803742</v>
      </c>
    </row>
    <row r="377" spans="1:3">
      <c r="A377">
        <v>376</v>
      </c>
      <c r="B377" t="s">
        <v>340</v>
      </c>
      <c r="C377" s="153">
        <v>5902367803759</v>
      </c>
    </row>
    <row r="378" spans="1:3">
      <c r="A378">
        <v>377</v>
      </c>
      <c r="B378" t="s">
        <v>342</v>
      </c>
      <c r="C378" s="153">
        <v>5902367803766</v>
      </c>
    </row>
    <row r="379" spans="1:3">
      <c r="A379">
        <v>378</v>
      </c>
      <c r="B379" t="s">
        <v>344</v>
      </c>
      <c r="C379" s="153">
        <v>5902367803773</v>
      </c>
    </row>
    <row r="380" spans="1:3">
      <c r="A380">
        <v>379</v>
      </c>
      <c r="B380" t="s">
        <v>346</v>
      </c>
      <c r="C380" s="153">
        <v>5902367803780</v>
      </c>
    </row>
    <row r="381" spans="1:3">
      <c r="A381">
        <v>380</v>
      </c>
      <c r="B381" t="s">
        <v>348</v>
      </c>
      <c r="C381" s="153">
        <v>5902367803797</v>
      </c>
    </row>
    <row r="382" spans="1:3">
      <c r="A382">
        <v>381</v>
      </c>
      <c r="B382" t="s">
        <v>350</v>
      </c>
      <c r="C382" s="153">
        <v>5902367803803</v>
      </c>
    </row>
    <row r="383" spans="1:3">
      <c r="A383">
        <v>382</v>
      </c>
      <c r="B383" t="s">
        <v>352</v>
      </c>
      <c r="C383" s="153">
        <v>5902367803810</v>
      </c>
    </row>
    <row r="384" spans="1:3">
      <c r="A384">
        <v>383</v>
      </c>
      <c r="B384" t="s">
        <v>354</v>
      </c>
      <c r="C384" s="153">
        <v>5902367803827</v>
      </c>
    </row>
    <row r="385" spans="1:3">
      <c r="A385">
        <v>384</v>
      </c>
      <c r="B385" t="s">
        <v>356</v>
      </c>
      <c r="C385" s="153">
        <v>5902367803834</v>
      </c>
    </row>
    <row r="386" spans="1:3">
      <c r="A386">
        <v>385</v>
      </c>
      <c r="B386" t="s">
        <v>358</v>
      </c>
      <c r="C386" s="153">
        <v>5902367803841</v>
      </c>
    </row>
    <row r="387" spans="1:3">
      <c r="A387">
        <v>386</v>
      </c>
      <c r="B387" t="s">
        <v>360</v>
      </c>
      <c r="C387" s="153">
        <v>5902367803858</v>
      </c>
    </row>
    <row r="388" spans="1:3">
      <c r="A388">
        <v>387</v>
      </c>
      <c r="B388" t="s">
        <v>362</v>
      </c>
      <c r="C388" s="153">
        <v>5902367803865</v>
      </c>
    </row>
    <row r="389" spans="1:3">
      <c r="A389">
        <v>388</v>
      </c>
      <c r="B389" t="s">
        <v>364</v>
      </c>
      <c r="C389" s="153">
        <v>5902367803872</v>
      </c>
    </row>
    <row r="390" spans="1:3">
      <c r="A390">
        <v>389</v>
      </c>
      <c r="B390" t="s">
        <v>366</v>
      </c>
      <c r="C390" s="153">
        <v>5902367803889</v>
      </c>
    </row>
    <row r="391" spans="1:3">
      <c r="A391">
        <v>390</v>
      </c>
      <c r="B391" t="s">
        <v>368</v>
      </c>
      <c r="C391" s="153">
        <v>5902367803896</v>
      </c>
    </row>
    <row r="392" spans="1:3">
      <c r="A392">
        <v>391</v>
      </c>
      <c r="B392" t="s">
        <v>370</v>
      </c>
      <c r="C392" s="153">
        <v>5902367803902</v>
      </c>
    </row>
    <row r="393" spans="1:3">
      <c r="A393">
        <v>392</v>
      </c>
      <c r="B393" t="s">
        <v>372</v>
      </c>
      <c r="C393" s="153">
        <v>5902367803919</v>
      </c>
    </row>
    <row r="394" spans="1:3">
      <c r="A394">
        <v>393</v>
      </c>
      <c r="B394" t="s">
        <v>374</v>
      </c>
      <c r="C394" s="153">
        <v>5902367803926</v>
      </c>
    </row>
    <row r="395" spans="1:3">
      <c r="A395">
        <v>394</v>
      </c>
      <c r="B395" t="s">
        <v>376</v>
      </c>
      <c r="C395" s="153">
        <v>5902367803933</v>
      </c>
    </row>
    <row r="396" spans="1:3">
      <c r="A396">
        <v>395</v>
      </c>
      <c r="B396" t="s">
        <v>378</v>
      </c>
      <c r="C396" s="153">
        <v>5902367803940</v>
      </c>
    </row>
    <row r="397" spans="1:3">
      <c r="A397">
        <v>396</v>
      </c>
      <c r="B397" t="s">
        <v>380</v>
      </c>
      <c r="C397" s="153">
        <v>5902367803957</v>
      </c>
    </row>
    <row r="398" spans="1:3">
      <c r="A398">
        <v>397</v>
      </c>
      <c r="B398" t="s">
        <v>382</v>
      </c>
      <c r="C398" s="153">
        <v>5902367803964</v>
      </c>
    </row>
    <row r="399" spans="1:3">
      <c r="A399">
        <v>398</v>
      </c>
      <c r="B399" t="s">
        <v>384</v>
      </c>
      <c r="C399" s="153">
        <v>5902367803971</v>
      </c>
    </row>
    <row r="400" spans="1:3">
      <c r="A400">
        <v>399</v>
      </c>
      <c r="B400" t="s">
        <v>386</v>
      </c>
      <c r="C400" s="153">
        <v>5902367803988</v>
      </c>
    </row>
    <row r="401" spans="1:3">
      <c r="A401">
        <v>400</v>
      </c>
      <c r="B401" t="s">
        <v>388</v>
      </c>
      <c r="C401" s="153">
        <v>5902367803995</v>
      </c>
    </row>
    <row r="402" spans="1:3">
      <c r="A402">
        <v>401</v>
      </c>
      <c r="B402" t="s">
        <v>390</v>
      </c>
      <c r="C402" s="153">
        <v>5902367804008</v>
      </c>
    </row>
    <row r="403" spans="1:3">
      <c r="A403">
        <v>402</v>
      </c>
      <c r="B403" t="s">
        <v>392</v>
      </c>
      <c r="C403" s="153">
        <v>5902367804015</v>
      </c>
    </row>
    <row r="404" spans="1:3">
      <c r="A404">
        <v>403</v>
      </c>
      <c r="B404" t="s">
        <v>1760</v>
      </c>
      <c r="C404" s="153">
        <v>5902367804022</v>
      </c>
    </row>
    <row r="405" spans="1:3">
      <c r="A405">
        <v>404</v>
      </c>
      <c r="B405" t="s">
        <v>1761</v>
      </c>
      <c r="C405" s="153">
        <v>5902367804039</v>
      </c>
    </row>
    <row r="406" spans="1:3">
      <c r="A406">
        <v>405</v>
      </c>
      <c r="B406" t="s">
        <v>1762</v>
      </c>
      <c r="C406" s="153">
        <v>5902367804046</v>
      </c>
    </row>
    <row r="407" spans="1:3">
      <c r="A407">
        <v>406</v>
      </c>
      <c r="B407" t="s">
        <v>1763</v>
      </c>
      <c r="C407" s="153">
        <v>5902367804053</v>
      </c>
    </row>
    <row r="408" spans="1:3">
      <c r="A408">
        <v>407</v>
      </c>
      <c r="B408" t="s">
        <v>1764</v>
      </c>
      <c r="C408" s="153">
        <v>5902367804060</v>
      </c>
    </row>
    <row r="409" spans="1:3">
      <c r="A409">
        <v>408</v>
      </c>
      <c r="B409" t="s">
        <v>1765</v>
      </c>
      <c r="C409" s="153">
        <v>5902367804077</v>
      </c>
    </row>
    <row r="410" spans="1:3">
      <c r="A410">
        <v>409</v>
      </c>
      <c r="B410" t="s">
        <v>1766</v>
      </c>
      <c r="C410" s="153">
        <v>5902367804084</v>
      </c>
    </row>
    <row r="411" spans="1:3">
      <c r="A411">
        <v>410</v>
      </c>
      <c r="B411" t="s">
        <v>1767</v>
      </c>
      <c r="C411" s="153">
        <v>5902367804091</v>
      </c>
    </row>
    <row r="412" spans="1:3">
      <c r="A412">
        <v>411</v>
      </c>
      <c r="B412" t="s">
        <v>1768</v>
      </c>
      <c r="C412" s="153">
        <v>5902367804107</v>
      </c>
    </row>
    <row r="413" spans="1:3">
      <c r="A413">
        <v>412</v>
      </c>
      <c r="B413" t="s">
        <v>1769</v>
      </c>
      <c r="C413" s="153">
        <v>5902367804114</v>
      </c>
    </row>
    <row r="414" spans="1:3">
      <c r="A414">
        <v>413</v>
      </c>
      <c r="B414" t="s">
        <v>135</v>
      </c>
      <c r="C414" s="153">
        <v>5902367804121</v>
      </c>
    </row>
    <row r="415" spans="1:3">
      <c r="A415">
        <v>414</v>
      </c>
      <c r="B415" t="s">
        <v>137</v>
      </c>
      <c r="C415" s="153">
        <v>5902367804138</v>
      </c>
    </row>
    <row r="416" spans="1:3">
      <c r="A416">
        <v>415</v>
      </c>
      <c r="B416" t="s">
        <v>139</v>
      </c>
      <c r="C416" s="153">
        <v>5902367804145</v>
      </c>
    </row>
    <row r="417" spans="1:3">
      <c r="A417">
        <v>416</v>
      </c>
      <c r="B417" t="s">
        <v>141</v>
      </c>
      <c r="C417" s="153">
        <v>5902367804152</v>
      </c>
    </row>
    <row r="418" spans="1:3">
      <c r="A418">
        <v>417</v>
      </c>
      <c r="B418" t="s">
        <v>143</v>
      </c>
      <c r="C418" s="153">
        <v>5902367804169</v>
      </c>
    </row>
    <row r="419" spans="1:3">
      <c r="A419">
        <v>418</v>
      </c>
      <c r="B419" t="s">
        <v>145</v>
      </c>
      <c r="C419" s="153">
        <v>5902367804176</v>
      </c>
    </row>
    <row r="420" spans="1:3">
      <c r="A420">
        <v>419</v>
      </c>
      <c r="B420" t="s">
        <v>147</v>
      </c>
      <c r="C420" s="153">
        <v>5902367804183</v>
      </c>
    </row>
    <row r="421" spans="1:3">
      <c r="A421">
        <v>420</v>
      </c>
      <c r="B421" t="s">
        <v>149</v>
      </c>
      <c r="C421" s="153">
        <v>5902367804190</v>
      </c>
    </row>
    <row r="422" spans="1:3">
      <c r="A422">
        <v>421</v>
      </c>
      <c r="B422" t="s">
        <v>151</v>
      </c>
      <c r="C422" s="153">
        <v>5902367804206</v>
      </c>
    </row>
    <row r="423" spans="1:3">
      <c r="A423">
        <v>422</v>
      </c>
      <c r="B423" t="s">
        <v>153</v>
      </c>
      <c r="C423" s="153">
        <v>5902367804213</v>
      </c>
    </row>
    <row r="424" spans="1:3">
      <c r="A424">
        <v>423</v>
      </c>
      <c r="B424" t="s">
        <v>155</v>
      </c>
      <c r="C424" s="153">
        <v>5902367804220</v>
      </c>
    </row>
    <row r="425" spans="1:3">
      <c r="A425">
        <v>424</v>
      </c>
      <c r="B425" t="s">
        <v>157</v>
      </c>
      <c r="C425" s="153">
        <v>5902367804237</v>
      </c>
    </row>
    <row r="426" spans="1:3">
      <c r="A426">
        <v>425</v>
      </c>
      <c r="B426" t="s">
        <v>159</v>
      </c>
      <c r="C426" s="153">
        <v>5902367804244</v>
      </c>
    </row>
    <row r="427" spans="1:3">
      <c r="A427">
        <v>426</v>
      </c>
      <c r="B427" t="s">
        <v>161</v>
      </c>
      <c r="C427" s="153">
        <v>5902367804251</v>
      </c>
    </row>
    <row r="428" spans="1:3">
      <c r="A428">
        <v>427</v>
      </c>
      <c r="B428" t="s">
        <v>163</v>
      </c>
      <c r="C428" s="153">
        <v>5902367804268</v>
      </c>
    </row>
    <row r="429" spans="1:3">
      <c r="A429">
        <v>428</v>
      </c>
      <c r="B429" t="s">
        <v>165</v>
      </c>
      <c r="C429" s="153">
        <v>5902367804275</v>
      </c>
    </row>
    <row r="430" spans="1:3">
      <c r="A430">
        <v>429</v>
      </c>
      <c r="B430" t="s">
        <v>167</v>
      </c>
      <c r="C430" s="153">
        <v>5902367804282</v>
      </c>
    </row>
    <row r="431" spans="1:3">
      <c r="A431">
        <v>430</v>
      </c>
      <c r="B431" t="s">
        <v>169</v>
      </c>
      <c r="C431" s="153">
        <v>5902367804299</v>
      </c>
    </row>
    <row r="432" spans="1:3">
      <c r="A432">
        <v>431</v>
      </c>
      <c r="B432" t="s">
        <v>171</v>
      </c>
      <c r="C432" s="153">
        <v>5902367804305</v>
      </c>
    </row>
    <row r="433" spans="1:3">
      <c r="A433">
        <v>432</v>
      </c>
      <c r="B433" t="s">
        <v>173</v>
      </c>
      <c r="C433" s="153">
        <v>5902367804312</v>
      </c>
    </row>
    <row r="434" spans="1:3">
      <c r="A434">
        <v>433</v>
      </c>
      <c r="B434" t="s">
        <v>175</v>
      </c>
      <c r="C434" s="153">
        <v>5902367804329</v>
      </c>
    </row>
    <row r="435" spans="1:3">
      <c r="A435">
        <v>434</v>
      </c>
      <c r="B435" t="s">
        <v>177</v>
      </c>
      <c r="C435" s="153">
        <v>5902367804336</v>
      </c>
    </row>
    <row r="436" spans="1:3">
      <c r="A436">
        <v>435</v>
      </c>
      <c r="B436" t="s">
        <v>179</v>
      </c>
      <c r="C436" s="153">
        <v>5902367804343</v>
      </c>
    </row>
    <row r="437" spans="1:3">
      <c r="A437">
        <v>436</v>
      </c>
      <c r="B437" t="s">
        <v>181</v>
      </c>
      <c r="C437" s="153">
        <v>5902367804350</v>
      </c>
    </row>
    <row r="438" spans="1:3">
      <c r="A438">
        <v>437</v>
      </c>
      <c r="B438" t="s">
        <v>183</v>
      </c>
      <c r="C438" s="153">
        <v>5902367804367</v>
      </c>
    </row>
    <row r="439" spans="1:3">
      <c r="A439">
        <v>438</v>
      </c>
      <c r="B439" t="s">
        <v>185</v>
      </c>
      <c r="C439" s="153">
        <v>5902367804374</v>
      </c>
    </row>
    <row r="440" spans="1:3">
      <c r="A440">
        <v>439</v>
      </c>
      <c r="B440" t="s">
        <v>187</v>
      </c>
      <c r="C440" s="153">
        <v>5902367804381</v>
      </c>
    </row>
    <row r="441" spans="1:3">
      <c r="A441">
        <v>440</v>
      </c>
      <c r="B441" t="s">
        <v>189</v>
      </c>
      <c r="C441" s="153">
        <v>5902367804398</v>
      </c>
    </row>
    <row r="442" spans="1:3">
      <c r="A442">
        <v>441</v>
      </c>
      <c r="B442" t="s">
        <v>191</v>
      </c>
      <c r="C442" s="153">
        <v>5902367804404</v>
      </c>
    </row>
    <row r="443" spans="1:3">
      <c r="A443">
        <v>442</v>
      </c>
      <c r="B443" t="s">
        <v>193</v>
      </c>
      <c r="C443" s="153">
        <v>5902367804411</v>
      </c>
    </row>
    <row r="444" spans="1:3">
      <c r="A444">
        <v>443</v>
      </c>
      <c r="B444" t="s">
        <v>195</v>
      </c>
      <c r="C444" s="153">
        <v>5902367804428</v>
      </c>
    </row>
    <row r="445" spans="1:3">
      <c r="A445">
        <v>444</v>
      </c>
      <c r="B445" t="s">
        <v>197</v>
      </c>
      <c r="C445" s="153">
        <v>5902367804435</v>
      </c>
    </row>
    <row r="446" spans="1:3">
      <c r="A446">
        <v>445</v>
      </c>
      <c r="B446" t="s">
        <v>199</v>
      </c>
      <c r="C446" s="153">
        <v>5902367804442</v>
      </c>
    </row>
    <row r="447" spans="1:3">
      <c r="A447">
        <v>446</v>
      </c>
      <c r="B447" t="s">
        <v>201</v>
      </c>
      <c r="C447" s="153">
        <v>5902367804459</v>
      </c>
    </row>
    <row r="448" spans="1:3">
      <c r="A448">
        <v>447</v>
      </c>
      <c r="B448" t="s">
        <v>203</v>
      </c>
      <c r="C448" s="153">
        <v>5902367804466</v>
      </c>
    </row>
    <row r="449" spans="1:3">
      <c r="A449">
        <v>448</v>
      </c>
      <c r="B449" t="s">
        <v>205</v>
      </c>
      <c r="C449" s="153">
        <v>5902367804473</v>
      </c>
    </row>
    <row r="450" spans="1:3">
      <c r="A450">
        <v>449</v>
      </c>
      <c r="B450" t="s">
        <v>207</v>
      </c>
      <c r="C450" s="153">
        <v>5902367804480</v>
      </c>
    </row>
    <row r="451" spans="1:3">
      <c r="A451">
        <v>450</v>
      </c>
      <c r="B451" t="s">
        <v>209</v>
      </c>
      <c r="C451" s="153">
        <v>5902367804497</v>
      </c>
    </row>
    <row r="452" spans="1:3">
      <c r="A452">
        <v>451</v>
      </c>
      <c r="B452" t="s">
        <v>211</v>
      </c>
      <c r="C452" s="153">
        <v>5902367804503</v>
      </c>
    </row>
    <row r="453" spans="1:3">
      <c r="A453">
        <v>452</v>
      </c>
      <c r="B453" t="s">
        <v>213</v>
      </c>
      <c r="C453" s="153">
        <v>5902367804510</v>
      </c>
    </row>
    <row r="454" spans="1:3">
      <c r="A454">
        <v>453</v>
      </c>
      <c r="B454" t="s">
        <v>215</v>
      </c>
      <c r="C454" s="153">
        <v>5902367804527</v>
      </c>
    </row>
    <row r="455" spans="1:3">
      <c r="A455">
        <v>454</v>
      </c>
      <c r="B455" t="s">
        <v>217</v>
      </c>
      <c r="C455" s="153">
        <v>5902367804534</v>
      </c>
    </row>
    <row r="456" spans="1:3">
      <c r="A456">
        <v>455</v>
      </c>
      <c r="B456" t="s">
        <v>219</v>
      </c>
      <c r="C456" s="153">
        <v>5902367804541</v>
      </c>
    </row>
    <row r="457" spans="1:3">
      <c r="A457">
        <v>456</v>
      </c>
      <c r="B457" t="s">
        <v>221</v>
      </c>
      <c r="C457" s="153">
        <v>5902367804558</v>
      </c>
    </row>
    <row r="458" spans="1:3">
      <c r="A458">
        <v>457</v>
      </c>
      <c r="B458" t="s">
        <v>223</v>
      </c>
      <c r="C458" s="153">
        <v>5902367804565</v>
      </c>
    </row>
    <row r="459" spans="1:3">
      <c r="A459">
        <v>458</v>
      </c>
      <c r="B459" t="s">
        <v>225</v>
      </c>
      <c r="C459" s="153">
        <v>5902367804572</v>
      </c>
    </row>
    <row r="460" spans="1:3">
      <c r="A460">
        <v>459</v>
      </c>
      <c r="B460" t="s">
        <v>227</v>
      </c>
      <c r="C460" s="153">
        <v>5902367804589</v>
      </c>
    </row>
    <row r="461" spans="1:3">
      <c r="A461">
        <v>460</v>
      </c>
      <c r="B461" t="s">
        <v>229</v>
      </c>
      <c r="C461" s="153">
        <v>5902367804596</v>
      </c>
    </row>
    <row r="462" spans="1:3">
      <c r="A462">
        <v>461</v>
      </c>
      <c r="B462" t="s">
        <v>231</v>
      </c>
      <c r="C462" s="153">
        <v>5902367804602</v>
      </c>
    </row>
    <row r="463" spans="1:3">
      <c r="A463">
        <v>462</v>
      </c>
      <c r="B463" t="s">
        <v>233</v>
      </c>
      <c r="C463" s="153">
        <v>5902367804619</v>
      </c>
    </row>
    <row r="464" spans="1:3">
      <c r="A464">
        <v>463</v>
      </c>
      <c r="B464" t="s">
        <v>235</v>
      </c>
      <c r="C464" s="153">
        <v>5902367804626</v>
      </c>
    </row>
    <row r="465" spans="1:3">
      <c r="A465">
        <v>464</v>
      </c>
      <c r="B465" t="s">
        <v>237</v>
      </c>
      <c r="C465" s="153">
        <v>5902367804633</v>
      </c>
    </row>
    <row r="466" spans="1:3">
      <c r="A466">
        <v>465</v>
      </c>
      <c r="B466" t="s">
        <v>239</v>
      </c>
      <c r="C466" s="153">
        <v>5902367804640</v>
      </c>
    </row>
    <row r="467" spans="1:3">
      <c r="A467">
        <v>466</v>
      </c>
      <c r="B467" t="s">
        <v>241</v>
      </c>
      <c r="C467" s="153">
        <v>5902367804657</v>
      </c>
    </row>
    <row r="468" spans="1:3">
      <c r="A468">
        <v>467</v>
      </c>
      <c r="B468" t="s">
        <v>243</v>
      </c>
      <c r="C468" s="153">
        <v>5902367804664</v>
      </c>
    </row>
    <row r="469" spans="1:3">
      <c r="A469">
        <v>468</v>
      </c>
      <c r="B469" t="s">
        <v>245</v>
      </c>
      <c r="C469" s="153">
        <v>5902367804671</v>
      </c>
    </row>
    <row r="470" spans="1:3">
      <c r="A470">
        <v>469</v>
      </c>
      <c r="B470" t="s">
        <v>247</v>
      </c>
      <c r="C470" s="153">
        <v>5902367804688</v>
      </c>
    </row>
    <row r="471" spans="1:3">
      <c r="A471">
        <v>470</v>
      </c>
      <c r="B471" t="s">
        <v>249</v>
      </c>
      <c r="C471" s="153">
        <v>5902367804695</v>
      </c>
    </row>
    <row r="472" spans="1:3">
      <c r="A472">
        <v>471</v>
      </c>
      <c r="B472" t="s">
        <v>251</v>
      </c>
      <c r="C472" s="153">
        <v>5902367804701</v>
      </c>
    </row>
    <row r="473" spans="1:3">
      <c r="A473">
        <v>472</v>
      </c>
      <c r="B473" t="s">
        <v>253</v>
      </c>
      <c r="C473" s="153">
        <v>5902367804718</v>
      </c>
    </row>
    <row r="474" spans="1:3">
      <c r="A474">
        <v>473</v>
      </c>
      <c r="B474" t="s">
        <v>255</v>
      </c>
      <c r="C474" s="153">
        <v>5902367804725</v>
      </c>
    </row>
    <row r="475" spans="1:3">
      <c r="A475">
        <v>474</v>
      </c>
      <c r="B475" t="s">
        <v>257</v>
      </c>
      <c r="C475" s="153">
        <v>5902367804732</v>
      </c>
    </row>
    <row r="476" spans="1:3">
      <c r="A476">
        <v>475</v>
      </c>
      <c r="B476" t="s">
        <v>259</v>
      </c>
      <c r="C476" s="153">
        <v>5902367804749</v>
      </c>
    </row>
    <row r="477" spans="1:3">
      <c r="A477">
        <v>476</v>
      </c>
      <c r="B477" t="s">
        <v>261</v>
      </c>
      <c r="C477" s="153">
        <v>5902367804756</v>
      </c>
    </row>
    <row r="478" spans="1:3">
      <c r="A478">
        <v>477</v>
      </c>
      <c r="B478" t="s">
        <v>263</v>
      </c>
      <c r="C478" s="153">
        <v>5902367804763</v>
      </c>
    </row>
    <row r="479" spans="1:3">
      <c r="A479">
        <v>478</v>
      </c>
      <c r="B479" t="s">
        <v>265</v>
      </c>
      <c r="C479" s="153">
        <v>5902367804770</v>
      </c>
    </row>
    <row r="480" spans="1:3">
      <c r="A480">
        <v>479</v>
      </c>
      <c r="B480" t="s">
        <v>267</v>
      </c>
      <c r="C480" s="153">
        <v>5902367804787</v>
      </c>
    </row>
    <row r="481" spans="1:3">
      <c r="A481">
        <v>480</v>
      </c>
      <c r="B481" t="s">
        <v>269</v>
      </c>
      <c r="C481" s="153">
        <v>5902367804794</v>
      </c>
    </row>
    <row r="482" spans="1:3">
      <c r="A482">
        <v>481</v>
      </c>
      <c r="B482" t="s">
        <v>271</v>
      </c>
      <c r="C482" s="153">
        <v>5902367804800</v>
      </c>
    </row>
    <row r="483" spans="1:3">
      <c r="A483">
        <v>482</v>
      </c>
      <c r="B483" t="s">
        <v>273</v>
      </c>
      <c r="C483" s="153">
        <v>5902367804817</v>
      </c>
    </row>
    <row r="484" spans="1:3">
      <c r="A484">
        <v>483</v>
      </c>
      <c r="B484" t="s">
        <v>275</v>
      </c>
      <c r="C484" s="153">
        <v>5902367804824</v>
      </c>
    </row>
    <row r="485" spans="1:3">
      <c r="A485">
        <v>484</v>
      </c>
      <c r="B485" t="s">
        <v>277</v>
      </c>
      <c r="C485" s="153">
        <v>5902367804831</v>
      </c>
    </row>
    <row r="486" spans="1:3">
      <c r="A486">
        <v>485</v>
      </c>
      <c r="B486" t="s">
        <v>279</v>
      </c>
      <c r="C486" s="153">
        <v>5902367804848</v>
      </c>
    </row>
    <row r="487" spans="1:3">
      <c r="A487">
        <v>486</v>
      </c>
      <c r="B487" t="s">
        <v>281</v>
      </c>
      <c r="C487" s="153">
        <v>5902367804855</v>
      </c>
    </row>
    <row r="488" spans="1:3">
      <c r="A488">
        <v>487</v>
      </c>
      <c r="B488" t="s">
        <v>283</v>
      </c>
      <c r="C488" s="153">
        <v>5902367804862</v>
      </c>
    </row>
    <row r="489" spans="1:3">
      <c r="A489">
        <v>488</v>
      </c>
      <c r="B489" t="s">
        <v>285</v>
      </c>
      <c r="C489" s="153">
        <v>5902367804879</v>
      </c>
    </row>
    <row r="490" spans="1:3">
      <c r="A490">
        <v>489</v>
      </c>
      <c r="B490" t="s">
        <v>287</v>
      </c>
      <c r="C490" s="153">
        <v>5902367804886</v>
      </c>
    </row>
    <row r="491" spans="1:3">
      <c r="A491">
        <v>490</v>
      </c>
      <c r="B491" t="s">
        <v>289</v>
      </c>
      <c r="C491" s="153">
        <v>5902367804893</v>
      </c>
    </row>
    <row r="492" spans="1:3">
      <c r="A492">
        <v>491</v>
      </c>
      <c r="B492" t="s">
        <v>291</v>
      </c>
      <c r="C492" s="153">
        <v>5902367804909</v>
      </c>
    </row>
    <row r="493" spans="1:3">
      <c r="A493">
        <v>492</v>
      </c>
      <c r="B493" t="s">
        <v>293</v>
      </c>
      <c r="C493" s="153">
        <v>5902367804916</v>
      </c>
    </row>
    <row r="494" spans="1:3">
      <c r="A494">
        <v>493</v>
      </c>
      <c r="B494" t="s">
        <v>419</v>
      </c>
      <c r="C494" s="153">
        <v>5902367804923</v>
      </c>
    </row>
    <row r="495" spans="1:3">
      <c r="A495">
        <v>494</v>
      </c>
      <c r="B495" t="s">
        <v>421</v>
      </c>
      <c r="C495" s="153">
        <v>5902367804930</v>
      </c>
    </row>
    <row r="496" spans="1:3">
      <c r="A496">
        <v>495</v>
      </c>
      <c r="B496" t="s">
        <v>423</v>
      </c>
      <c r="C496" s="153">
        <v>5902367804947</v>
      </c>
    </row>
    <row r="497" spans="1:3">
      <c r="A497">
        <v>496</v>
      </c>
      <c r="B497" t="s">
        <v>425</v>
      </c>
      <c r="C497" s="153">
        <v>5902367804954</v>
      </c>
    </row>
    <row r="498" spans="1:3">
      <c r="A498">
        <v>497</v>
      </c>
      <c r="B498" t="s">
        <v>427</v>
      </c>
      <c r="C498" s="153">
        <v>5902367804961</v>
      </c>
    </row>
    <row r="499" spans="1:3">
      <c r="A499">
        <v>498</v>
      </c>
      <c r="B499" t="s">
        <v>429</v>
      </c>
      <c r="C499" s="153">
        <v>5902367804978</v>
      </c>
    </row>
    <row r="500" spans="1:3">
      <c r="A500">
        <v>499</v>
      </c>
      <c r="B500" t="s">
        <v>431</v>
      </c>
      <c r="C500" s="153">
        <v>5902367804985</v>
      </c>
    </row>
    <row r="501" spans="1:3">
      <c r="A501">
        <v>500</v>
      </c>
      <c r="B501" t="s">
        <v>433</v>
      </c>
      <c r="C501" s="153">
        <v>5902367804992</v>
      </c>
    </row>
    <row r="502" spans="1:3">
      <c r="A502">
        <v>501</v>
      </c>
      <c r="B502" t="s">
        <v>435</v>
      </c>
      <c r="C502" s="153">
        <v>5902367805005</v>
      </c>
    </row>
    <row r="503" spans="1:3">
      <c r="A503">
        <v>502</v>
      </c>
      <c r="B503" t="s">
        <v>437</v>
      </c>
      <c r="C503" s="153">
        <v>5902367805012</v>
      </c>
    </row>
    <row r="504" spans="1:3">
      <c r="A504">
        <v>503</v>
      </c>
      <c r="B504" t="s">
        <v>295</v>
      </c>
      <c r="C504" s="153">
        <v>5902367805029</v>
      </c>
    </row>
    <row r="505" spans="1:3">
      <c r="A505">
        <v>504</v>
      </c>
      <c r="B505" t="s">
        <v>297</v>
      </c>
      <c r="C505" s="153">
        <v>5902367805036</v>
      </c>
    </row>
    <row r="506" spans="1:3">
      <c r="A506">
        <v>505</v>
      </c>
      <c r="B506" t="s">
        <v>299</v>
      </c>
      <c r="C506" s="153">
        <v>5902367805043</v>
      </c>
    </row>
    <row r="507" spans="1:3">
      <c r="A507">
        <v>506</v>
      </c>
      <c r="B507" t="s">
        <v>301</v>
      </c>
      <c r="C507" s="153">
        <v>5902367805050</v>
      </c>
    </row>
    <row r="508" spans="1:3">
      <c r="A508">
        <v>507</v>
      </c>
      <c r="B508" t="s">
        <v>303</v>
      </c>
      <c r="C508" s="153">
        <v>5902367805067</v>
      </c>
    </row>
    <row r="509" spans="1:3">
      <c r="A509">
        <v>508</v>
      </c>
      <c r="B509" t="s">
        <v>305</v>
      </c>
      <c r="C509" s="153">
        <v>5902367805074</v>
      </c>
    </row>
    <row r="510" spans="1:3">
      <c r="A510">
        <v>509</v>
      </c>
      <c r="B510" t="s">
        <v>307</v>
      </c>
      <c r="C510" s="153">
        <v>5902367805081</v>
      </c>
    </row>
    <row r="511" spans="1:3">
      <c r="A511">
        <v>510</v>
      </c>
      <c r="B511" t="s">
        <v>309</v>
      </c>
      <c r="C511" s="153">
        <v>5902367805098</v>
      </c>
    </row>
    <row r="512" spans="1:3">
      <c r="A512">
        <v>511</v>
      </c>
      <c r="B512" t="s">
        <v>311</v>
      </c>
      <c r="C512" s="153">
        <v>5902367805104</v>
      </c>
    </row>
    <row r="513" spans="1:3">
      <c r="A513">
        <v>512</v>
      </c>
      <c r="B513" t="s">
        <v>313</v>
      </c>
      <c r="C513" s="153">
        <v>5902367805111</v>
      </c>
    </row>
    <row r="514" spans="1:3">
      <c r="A514">
        <v>513</v>
      </c>
      <c r="B514" t="s">
        <v>315</v>
      </c>
      <c r="C514" s="153">
        <v>5902367805128</v>
      </c>
    </row>
    <row r="515" spans="1:3">
      <c r="A515">
        <v>514</v>
      </c>
      <c r="B515" t="s">
        <v>317</v>
      </c>
      <c r="C515" s="153">
        <v>5902367805135</v>
      </c>
    </row>
    <row r="516" spans="1:3">
      <c r="A516">
        <v>515</v>
      </c>
      <c r="B516" t="s">
        <v>319</v>
      </c>
      <c r="C516" s="153">
        <v>5902367805142</v>
      </c>
    </row>
    <row r="517" spans="1:3">
      <c r="A517">
        <v>516</v>
      </c>
      <c r="B517" t="s">
        <v>321</v>
      </c>
      <c r="C517" s="153">
        <v>5902367805159</v>
      </c>
    </row>
    <row r="518" spans="1:3">
      <c r="A518">
        <v>517</v>
      </c>
      <c r="B518" t="s">
        <v>323</v>
      </c>
      <c r="C518" s="153">
        <v>5902367805166</v>
      </c>
    </row>
    <row r="519" spans="1:3">
      <c r="A519">
        <v>518</v>
      </c>
      <c r="B519" t="s">
        <v>325</v>
      </c>
      <c r="C519" s="153">
        <v>5902367805173</v>
      </c>
    </row>
    <row r="520" spans="1:3">
      <c r="A520">
        <v>519</v>
      </c>
      <c r="B520" t="s">
        <v>327</v>
      </c>
      <c r="C520" s="153">
        <v>5902367805180</v>
      </c>
    </row>
    <row r="521" spans="1:3">
      <c r="A521">
        <v>520</v>
      </c>
      <c r="B521" t="s">
        <v>329</v>
      </c>
      <c r="C521" s="153">
        <v>5902367805197</v>
      </c>
    </row>
    <row r="522" spans="1:3">
      <c r="A522">
        <v>521</v>
      </c>
      <c r="B522" t="s">
        <v>331</v>
      </c>
      <c r="C522" s="153">
        <v>5902367805203</v>
      </c>
    </row>
    <row r="523" spans="1:3">
      <c r="A523">
        <v>522</v>
      </c>
      <c r="B523" t="s">
        <v>333</v>
      </c>
      <c r="C523" s="153">
        <v>5902367805210</v>
      </c>
    </row>
    <row r="524" spans="1:3">
      <c r="A524">
        <v>523</v>
      </c>
      <c r="B524" t="s">
        <v>335</v>
      </c>
      <c r="C524" s="153">
        <v>5902367805227</v>
      </c>
    </row>
    <row r="525" spans="1:3">
      <c r="A525">
        <v>524</v>
      </c>
      <c r="B525" t="s">
        <v>337</v>
      </c>
      <c r="C525" s="153">
        <v>5902367805234</v>
      </c>
    </row>
    <row r="526" spans="1:3">
      <c r="A526">
        <v>525</v>
      </c>
      <c r="B526" t="s">
        <v>339</v>
      </c>
      <c r="C526" s="153">
        <v>5902367805241</v>
      </c>
    </row>
    <row r="527" spans="1:3">
      <c r="A527">
        <v>526</v>
      </c>
      <c r="B527" t="s">
        <v>341</v>
      </c>
      <c r="C527" s="153">
        <v>5902367805258</v>
      </c>
    </row>
    <row r="528" spans="1:3">
      <c r="A528">
        <v>527</v>
      </c>
      <c r="B528" t="s">
        <v>343</v>
      </c>
      <c r="C528" s="153">
        <v>5902367805265</v>
      </c>
    </row>
    <row r="529" spans="1:3">
      <c r="A529">
        <v>528</v>
      </c>
      <c r="B529" t="s">
        <v>345</v>
      </c>
      <c r="C529" s="153">
        <v>5902367805272</v>
      </c>
    </row>
    <row r="530" spans="1:3">
      <c r="A530">
        <v>529</v>
      </c>
      <c r="B530" t="s">
        <v>347</v>
      </c>
      <c r="C530" s="153">
        <v>5902367805289</v>
      </c>
    </row>
    <row r="531" spans="1:3">
      <c r="A531">
        <v>530</v>
      </c>
      <c r="B531" t="s">
        <v>349</v>
      </c>
      <c r="C531" s="153">
        <v>5902367805296</v>
      </c>
    </row>
    <row r="532" spans="1:3">
      <c r="A532">
        <v>531</v>
      </c>
      <c r="B532" t="s">
        <v>351</v>
      </c>
      <c r="C532" s="153">
        <v>5902367805302</v>
      </c>
    </row>
    <row r="533" spans="1:3">
      <c r="A533">
        <v>532</v>
      </c>
      <c r="B533" t="s">
        <v>353</v>
      </c>
      <c r="C533" s="153">
        <v>5902367805319</v>
      </c>
    </row>
    <row r="534" spans="1:3">
      <c r="A534">
        <v>533</v>
      </c>
      <c r="B534" t="s">
        <v>355</v>
      </c>
      <c r="C534" s="153">
        <v>5902367805326</v>
      </c>
    </row>
    <row r="535" spans="1:3">
      <c r="A535">
        <v>534</v>
      </c>
      <c r="B535" t="s">
        <v>357</v>
      </c>
      <c r="C535" s="153">
        <v>5902367805333</v>
      </c>
    </row>
    <row r="536" spans="1:3">
      <c r="A536">
        <v>535</v>
      </c>
      <c r="B536" t="s">
        <v>359</v>
      </c>
      <c r="C536" s="153">
        <v>5902367805340</v>
      </c>
    </row>
    <row r="537" spans="1:3">
      <c r="A537">
        <v>536</v>
      </c>
      <c r="B537" t="s">
        <v>361</v>
      </c>
      <c r="C537" s="153">
        <v>5902367805357</v>
      </c>
    </row>
    <row r="538" spans="1:3">
      <c r="A538">
        <v>537</v>
      </c>
      <c r="B538" t="s">
        <v>363</v>
      </c>
      <c r="C538" s="153">
        <v>5902367805364</v>
      </c>
    </row>
    <row r="539" spans="1:3">
      <c r="A539">
        <v>538</v>
      </c>
      <c r="B539" t="s">
        <v>365</v>
      </c>
      <c r="C539" s="153">
        <v>5902367805371</v>
      </c>
    </row>
    <row r="540" spans="1:3">
      <c r="A540">
        <v>539</v>
      </c>
      <c r="B540" t="s">
        <v>367</v>
      </c>
      <c r="C540" s="153">
        <v>5902367805388</v>
      </c>
    </row>
    <row r="541" spans="1:3">
      <c r="A541">
        <v>540</v>
      </c>
      <c r="B541" t="s">
        <v>369</v>
      </c>
      <c r="C541" s="153">
        <v>5902367805395</v>
      </c>
    </row>
    <row r="542" spans="1:3">
      <c r="A542">
        <v>541</v>
      </c>
      <c r="B542" t="s">
        <v>371</v>
      </c>
      <c r="C542" s="153">
        <v>5902367805401</v>
      </c>
    </row>
    <row r="543" spans="1:3">
      <c r="A543">
        <v>542</v>
      </c>
      <c r="B543" t="s">
        <v>373</v>
      </c>
      <c r="C543" s="153">
        <v>5902367805418</v>
      </c>
    </row>
    <row r="544" spans="1:3">
      <c r="A544">
        <v>543</v>
      </c>
      <c r="B544" t="s">
        <v>375</v>
      </c>
      <c r="C544" s="153">
        <v>5902367805425</v>
      </c>
    </row>
    <row r="545" spans="1:3">
      <c r="A545">
        <v>544</v>
      </c>
      <c r="B545" t="s">
        <v>377</v>
      </c>
      <c r="C545" s="153">
        <v>5902367805432</v>
      </c>
    </row>
    <row r="546" spans="1:3">
      <c r="A546">
        <v>545</v>
      </c>
      <c r="B546" t="s">
        <v>379</v>
      </c>
      <c r="C546" s="153">
        <v>5902367805449</v>
      </c>
    </row>
    <row r="547" spans="1:3">
      <c r="A547">
        <v>546</v>
      </c>
      <c r="B547" t="s">
        <v>381</v>
      </c>
      <c r="C547" s="153">
        <v>5902367805456</v>
      </c>
    </row>
    <row r="548" spans="1:3">
      <c r="A548">
        <v>547</v>
      </c>
      <c r="B548" t="s">
        <v>383</v>
      </c>
      <c r="C548" s="153">
        <v>5902367805463</v>
      </c>
    </row>
    <row r="549" spans="1:3">
      <c r="A549">
        <v>548</v>
      </c>
      <c r="B549" t="s">
        <v>385</v>
      </c>
      <c r="C549" s="153">
        <v>5902367805470</v>
      </c>
    </row>
    <row r="550" spans="1:3">
      <c r="A550">
        <v>549</v>
      </c>
      <c r="B550" t="s">
        <v>387</v>
      </c>
      <c r="C550" s="153">
        <v>5902367805487</v>
      </c>
    </row>
    <row r="551" spans="1:3">
      <c r="A551">
        <v>550</v>
      </c>
      <c r="B551" t="s">
        <v>389</v>
      </c>
      <c r="C551" s="153">
        <v>5902367805494</v>
      </c>
    </row>
    <row r="552" spans="1:3">
      <c r="A552">
        <v>551</v>
      </c>
      <c r="B552" t="s">
        <v>391</v>
      </c>
      <c r="C552" s="153">
        <v>5902367805500</v>
      </c>
    </row>
    <row r="553" spans="1:3">
      <c r="A553">
        <v>552</v>
      </c>
      <c r="B553" t="s">
        <v>393</v>
      </c>
      <c r="C553" s="153">
        <v>5902367805517</v>
      </c>
    </row>
    <row r="554" spans="1:3">
      <c r="A554">
        <v>553</v>
      </c>
      <c r="B554" t="s">
        <v>1770</v>
      </c>
      <c r="C554" s="153">
        <v>5902367805524</v>
      </c>
    </row>
    <row r="555" spans="1:3">
      <c r="A555">
        <v>554</v>
      </c>
      <c r="B555" t="s">
        <v>1771</v>
      </c>
      <c r="C555" s="153">
        <v>5902367805531</v>
      </c>
    </row>
    <row r="556" spans="1:3">
      <c r="A556">
        <v>555</v>
      </c>
      <c r="B556" t="s">
        <v>1772</v>
      </c>
      <c r="C556" s="153">
        <v>5902367805548</v>
      </c>
    </row>
    <row r="557" spans="1:3">
      <c r="A557">
        <v>556</v>
      </c>
      <c r="B557" t="s">
        <v>1773</v>
      </c>
      <c r="C557" s="153">
        <v>5902367805555</v>
      </c>
    </row>
    <row r="558" spans="1:3">
      <c r="A558">
        <v>557</v>
      </c>
      <c r="B558" t="s">
        <v>1774</v>
      </c>
      <c r="C558" s="153">
        <v>5902367805562</v>
      </c>
    </row>
    <row r="559" spans="1:3">
      <c r="A559">
        <v>558</v>
      </c>
      <c r="B559" t="s">
        <v>1775</v>
      </c>
      <c r="C559" s="153">
        <v>5902367805579</v>
      </c>
    </row>
    <row r="560" spans="1:3">
      <c r="A560">
        <v>559</v>
      </c>
      <c r="B560" t="s">
        <v>1776</v>
      </c>
      <c r="C560" s="153">
        <v>5902367805586</v>
      </c>
    </row>
    <row r="561" spans="1:3">
      <c r="A561">
        <v>560</v>
      </c>
      <c r="B561" t="s">
        <v>1777</v>
      </c>
      <c r="C561" s="153">
        <v>5902367805593</v>
      </c>
    </row>
    <row r="562" spans="1:3">
      <c r="A562">
        <v>561</v>
      </c>
      <c r="B562" t="s">
        <v>1778</v>
      </c>
      <c r="C562" s="153">
        <v>5902367805609</v>
      </c>
    </row>
    <row r="563" spans="1:3">
      <c r="A563">
        <v>562</v>
      </c>
      <c r="B563" t="s">
        <v>1779</v>
      </c>
      <c r="C563" s="153">
        <v>5902367805616</v>
      </c>
    </row>
    <row r="564" spans="1:3">
      <c r="A564">
        <v>563</v>
      </c>
      <c r="B564" t="s">
        <v>1584</v>
      </c>
      <c r="C564" s="153">
        <v>5902367805623</v>
      </c>
    </row>
    <row r="565" spans="1:3">
      <c r="A565">
        <v>564</v>
      </c>
      <c r="B565" t="s">
        <v>1583</v>
      </c>
      <c r="C565" s="153">
        <v>5902367805630</v>
      </c>
    </row>
    <row r="566" spans="1:3">
      <c r="A566">
        <v>565</v>
      </c>
      <c r="B566" t="s">
        <v>1582</v>
      </c>
      <c r="C566" s="153">
        <v>5902367805647</v>
      </c>
    </row>
    <row r="567" spans="1:3">
      <c r="A567">
        <v>566</v>
      </c>
      <c r="B567" t="s">
        <v>1581</v>
      </c>
      <c r="C567" s="153">
        <v>5902367805654</v>
      </c>
    </row>
    <row r="568" spans="1:3">
      <c r="A568">
        <v>567</v>
      </c>
      <c r="B568" t="s">
        <v>1580</v>
      </c>
      <c r="C568" s="153">
        <v>5902367805661</v>
      </c>
    </row>
    <row r="569" spans="1:3">
      <c r="A569">
        <v>568</v>
      </c>
      <c r="B569" t="s">
        <v>1579</v>
      </c>
      <c r="C569" s="153">
        <v>5902367805678</v>
      </c>
    </row>
    <row r="570" spans="1:3">
      <c r="A570">
        <v>569</v>
      </c>
      <c r="B570" t="s">
        <v>1578</v>
      </c>
      <c r="C570" s="153">
        <v>5902367805685</v>
      </c>
    </row>
    <row r="571" spans="1:3">
      <c r="A571">
        <v>570</v>
      </c>
      <c r="B571" t="s">
        <v>1577</v>
      </c>
      <c r="C571" s="153">
        <v>5902367805692</v>
      </c>
    </row>
    <row r="572" spans="1:3">
      <c r="A572">
        <v>571</v>
      </c>
      <c r="B572" t="s">
        <v>1576</v>
      </c>
      <c r="C572" s="153">
        <v>5902367805708</v>
      </c>
    </row>
    <row r="573" spans="1:3">
      <c r="A573">
        <v>572</v>
      </c>
      <c r="B573" t="s">
        <v>1575</v>
      </c>
      <c r="C573" s="153">
        <v>5902367805715</v>
      </c>
    </row>
    <row r="574" spans="1:3">
      <c r="A574">
        <v>573</v>
      </c>
      <c r="B574" t="s">
        <v>1504</v>
      </c>
      <c r="C574" s="153">
        <v>5902367805722</v>
      </c>
    </row>
    <row r="575" spans="1:3">
      <c r="A575">
        <v>574</v>
      </c>
      <c r="B575" t="s">
        <v>1503</v>
      </c>
      <c r="C575" s="153">
        <v>5902367805739</v>
      </c>
    </row>
    <row r="576" spans="1:3">
      <c r="A576">
        <v>575</v>
      </c>
      <c r="B576" t="s">
        <v>1502</v>
      </c>
      <c r="C576" s="153">
        <v>5902367805746</v>
      </c>
    </row>
    <row r="577" spans="1:3">
      <c r="A577">
        <v>576</v>
      </c>
      <c r="B577" t="s">
        <v>1501</v>
      </c>
      <c r="C577" s="153">
        <v>5902367805753</v>
      </c>
    </row>
    <row r="578" spans="1:3">
      <c r="A578">
        <v>577</v>
      </c>
      <c r="B578" t="s">
        <v>1500</v>
      </c>
      <c r="C578" s="153">
        <v>5902367805760</v>
      </c>
    </row>
    <row r="579" spans="1:3">
      <c r="A579">
        <v>578</v>
      </c>
      <c r="B579" t="s">
        <v>1499</v>
      </c>
      <c r="C579" s="153">
        <v>5902367805777</v>
      </c>
    </row>
    <row r="580" spans="1:3">
      <c r="A580">
        <v>579</v>
      </c>
      <c r="B580" t="s">
        <v>1498</v>
      </c>
      <c r="C580" s="153">
        <v>5902367805784</v>
      </c>
    </row>
    <row r="581" spans="1:3">
      <c r="A581">
        <v>580</v>
      </c>
      <c r="B581" t="s">
        <v>1497</v>
      </c>
      <c r="C581" s="153">
        <v>5902367805791</v>
      </c>
    </row>
    <row r="582" spans="1:3">
      <c r="A582">
        <v>581</v>
      </c>
      <c r="B582" t="s">
        <v>1496</v>
      </c>
      <c r="C582" s="153">
        <v>5902367805807</v>
      </c>
    </row>
    <row r="583" spans="1:3">
      <c r="A583">
        <v>582</v>
      </c>
      <c r="B583" t="s">
        <v>1495</v>
      </c>
      <c r="C583" s="153">
        <v>5902367805814</v>
      </c>
    </row>
    <row r="584" spans="1:3">
      <c r="A584">
        <v>583</v>
      </c>
      <c r="B584" t="s">
        <v>1424</v>
      </c>
      <c r="C584" s="153">
        <v>5902367805821</v>
      </c>
    </row>
    <row r="585" spans="1:3">
      <c r="A585">
        <v>584</v>
      </c>
      <c r="B585" t="s">
        <v>1423</v>
      </c>
      <c r="C585" s="153">
        <v>5902367805838</v>
      </c>
    </row>
    <row r="586" spans="1:3">
      <c r="A586">
        <v>585</v>
      </c>
      <c r="B586" t="s">
        <v>1422</v>
      </c>
      <c r="C586" s="153">
        <v>5902367805845</v>
      </c>
    </row>
    <row r="587" spans="1:3">
      <c r="A587">
        <v>586</v>
      </c>
      <c r="B587" t="s">
        <v>1421</v>
      </c>
      <c r="C587" s="153">
        <v>5902367805852</v>
      </c>
    </row>
    <row r="588" spans="1:3">
      <c r="A588">
        <v>587</v>
      </c>
      <c r="B588" t="s">
        <v>1420</v>
      </c>
      <c r="C588" s="153">
        <v>5902367805869</v>
      </c>
    </row>
    <row r="589" spans="1:3">
      <c r="A589">
        <v>588</v>
      </c>
      <c r="B589" t="s">
        <v>1419</v>
      </c>
      <c r="C589" s="153">
        <v>5902367805876</v>
      </c>
    </row>
    <row r="590" spans="1:3">
      <c r="A590">
        <v>589</v>
      </c>
      <c r="B590" t="s">
        <v>1418</v>
      </c>
      <c r="C590" s="153">
        <v>5902367805883</v>
      </c>
    </row>
    <row r="591" spans="1:3">
      <c r="A591">
        <v>590</v>
      </c>
      <c r="B591" t="s">
        <v>1417</v>
      </c>
      <c r="C591" s="153">
        <v>5902367805890</v>
      </c>
    </row>
    <row r="592" spans="1:3">
      <c r="A592">
        <v>591</v>
      </c>
      <c r="B592" t="s">
        <v>1416</v>
      </c>
      <c r="C592" s="153">
        <v>5902367805906</v>
      </c>
    </row>
    <row r="593" spans="1:3">
      <c r="A593">
        <v>592</v>
      </c>
      <c r="B593" t="s">
        <v>1415</v>
      </c>
      <c r="C593" s="153">
        <v>5902367805913</v>
      </c>
    </row>
    <row r="594" spans="1:3">
      <c r="A594">
        <v>593</v>
      </c>
      <c r="B594" t="s">
        <v>1344</v>
      </c>
      <c r="C594" s="153">
        <v>5902367805920</v>
      </c>
    </row>
    <row r="595" spans="1:3">
      <c r="A595">
        <v>594</v>
      </c>
      <c r="B595" t="s">
        <v>1343</v>
      </c>
      <c r="C595" s="153">
        <v>5902367805937</v>
      </c>
    </row>
    <row r="596" spans="1:3">
      <c r="A596">
        <v>595</v>
      </c>
      <c r="B596" t="s">
        <v>1342</v>
      </c>
      <c r="C596" s="153">
        <v>5902367805944</v>
      </c>
    </row>
    <row r="597" spans="1:3">
      <c r="A597">
        <v>596</v>
      </c>
      <c r="B597" t="s">
        <v>1341</v>
      </c>
      <c r="C597" s="153">
        <v>5902367805951</v>
      </c>
    </row>
    <row r="598" spans="1:3">
      <c r="A598">
        <v>597</v>
      </c>
      <c r="B598" t="s">
        <v>1340</v>
      </c>
      <c r="C598" s="153">
        <v>5902367805968</v>
      </c>
    </row>
    <row r="599" spans="1:3">
      <c r="A599">
        <v>598</v>
      </c>
      <c r="B599" t="s">
        <v>1339</v>
      </c>
      <c r="C599" s="153">
        <v>5902367805975</v>
      </c>
    </row>
    <row r="600" spans="1:3">
      <c r="A600">
        <v>599</v>
      </c>
      <c r="B600" t="s">
        <v>1338</v>
      </c>
      <c r="C600" s="153">
        <v>5902367805982</v>
      </c>
    </row>
    <row r="601" spans="1:3">
      <c r="A601">
        <v>600</v>
      </c>
      <c r="B601" t="s">
        <v>1337</v>
      </c>
      <c r="C601" s="153">
        <v>5902367805999</v>
      </c>
    </row>
    <row r="602" spans="1:3">
      <c r="A602">
        <v>601</v>
      </c>
      <c r="B602" t="s">
        <v>1336</v>
      </c>
      <c r="C602" s="153">
        <v>5902367806002</v>
      </c>
    </row>
    <row r="603" spans="1:3">
      <c r="A603">
        <v>602</v>
      </c>
      <c r="B603" t="s">
        <v>1335</v>
      </c>
      <c r="C603" s="153">
        <v>5902367806019</v>
      </c>
    </row>
    <row r="604" spans="1:3">
      <c r="A604">
        <v>603</v>
      </c>
      <c r="B604" t="s">
        <v>1264</v>
      </c>
      <c r="C604" s="153">
        <v>5902367806026</v>
      </c>
    </row>
    <row r="605" spans="1:3">
      <c r="A605">
        <v>604</v>
      </c>
      <c r="B605" t="s">
        <v>1263</v>
      </c>
      <c r="C605" s="153">
        <v>5902367806033</v>
      </c>
    </row>
    <row r="606" spans="1:3">
      <c r="A606">
        <v>605</v>
      </c>
      <c r="B606" t="s">
        <v>1262</v>
      </c>
      <c r="C606" s="153">
        <v>5902367806040</v>
      </c>
    </row>
    <row r="607" spans="1:3">
      <c r="A607">
        <v>606</v>
      </c>
      <c r="B607" t="s">
        <v>1261</v>
      </c>
      <c r="C607" s="153">
        <v>5902367806057</v>
      </c>
    </row>
    <row r="608" spans="1:3">
      <c r="A608">
        <v>607</v>
      </c>
      <c r="B608" t="s">
        <v>1260</v>
      </c>
      <c r="C608" s="153">
        <v>5902367806064</v>
      </c>
    </row>
    <row r="609" spans="1:3">
      <c r="A609">
        <v>608</v>
      </c>
      <c r="B609" t="s">
        <v>1259</v>
      </c>
      <c r="C609" s="153">
        <v>5902367806071</v>
      </c>
    </row>
    <row r="610" spans="1:3">
      <c r="A610">
        <v>609</v>
      </c>
      <c r="B610" t="s">
        <v>1258</v>
      </c>
      <c r="C610" s="153">
        <v>5902367806088</v>
      </c>
    </row>
    <row r="611" spans="1:3">
      <c r="A611">
        <v>610</v>
      </c>
      <c r="B611" t="s">
        <v>1257</v>
      </c>
      <c r="C611" s="153">
        <v>5902367806095</v>
      </c>
    </row>
    <row r="612" spans="1:3">
      <c r="A612">
        <v>611</v>
      </c>
      <c r="B612" t="s">
        <v>1256</v>
      </c>
      <c r="C612" s="153">
        <v>5902367806101</v>
      </c>
    </row>
    <row r="613" spans="1:3">
      <c r="A613">
        <v>612</v>
      </c>
      <c r="B613" t="s">
        <v>1255</v>
      </c>
      <c r="C613" s="153">
        <v>5902367806118</v>
      </c>
    </row>
    <row r="614" spans="1:3">
      <c r="A614">
        <v>613</v>
      </c>
      <c r="B614" t="s">
        <v>1184</v>
      </c>
      <c r="C614" s="153">
        <v>5902367806125</v>
      </c>
    </row>
    <row r="615" spans="1:3">
      <c r="A615">
        <v>614</v>
      </c>
      <c r="B615" t="s">
        <v>1183</v>
      </c>
      <c r="C615" s="153">
        <v>5902367806132</v>
      </c>
    </row>
    <row r="616" spans="1:3">
      <c r="A616">
        <v>615</v>
      </c>
      <c r="B616" t="s">
        <v>1182</v>
      </c>
      <c r="C616" s="153">
        <v>5902367806149</v>
      </c>
    </row>
    <row r="617" spans="1:3">
      <c r="A617">
        <v>616</v>
      </c>
      <c r="B617" t="s">
        <v>1181</v>
      </c>
      <c r="C617" s="153">
        <v>5902367806156</v>
      </c>
    </row>
    <row r="618" spans="1:3">
      <c r="A618">
        <v>617</v>
      </c>
      <c r="B618" t="s">
        <v>1180</v>
      </c>
      <c r="C618" s="153">
        <v>5902367806163</v>
      </c>
    </row>
    <row r="619" spans="1:3">
      <c r="A619">
        <v>618</v>
      </c>
      <c r="B619" t="s">
        <v>1179</v>
      </c>
      <c r="C619" s="153">
        <v>5902367806170</v>
      </c>
    </row>
    <row r="620" spans="1:3">
      <c r="A620">
        <v>619</v>
      </c>
      <c r="B620" t="s">
        <v>1178</v>
      </c>
      <c r="C620" s="153">
        <v>5902367806187</v>
      </c>
    </row>
    <row r="621" spans="1:3">
      <c r="A621">
        <v>620</v>
      </c>
      <c r="B621" t="s">
        <v>1177</v>
      </c>
      <c r="C621" s="153">
        <v>5902367806194</v>
      </c>
    </row>
    <row r="622" spans="1:3">
      <c r="A622">
        <v>621</v>
      </c>
      <c r="B622" t="s">
        <v>1176</v>
      </c>
      <c r="C622" s="153">
        <v>5902367806200</v>
      </c>
    </row>
    <row r="623" spans="1:3">
      <c r="A623">
        <v>622</v>
      </c>
      <c r="B623" t="s">
        <v>1175</v>
      </c>
      <c r="C623" s="153">
        <v>5902367806217</v>
      </c>
    </row>
    <row r="624" spans="1:3">
      <c r="A624">
        <v>623</v>
      </c>
      <c r="B624" t="s">
        <v>1104</v>
      </c>
      <c r="C624" s="153">
        <v>5902367806224</v>
      </c>
    </row>
    <row r="625" spans="1:3">
      <c r="A625">
        <v>624</v>
      </c>
      <c r="B625" t="s">
        <v>1103</v>
      </c>
      <c r="C625" s="153">
        <v>5902367806231</v>
      </c>
    </row>
    <row r="626" spans="1:3">
      <c r="A626">
        <v>625</v>
      </c>
      <c r="B626" t="s">
        <v>1102</v>
      </c>
      <c r="C626" s="153">
        <v>5902367806248</v>
      </c>
    </row>
    <row r="627" spans="1:3">
      <c r="A627">
        <v>626</v>
      </c>
      <c r="B627" t="s">
        <v>1101</v>
      </c>
      <c r="C627" s="153">
        <v>5902367806255</v>
      </c>
    </row>
    <row r="628" spans="1:3">
      <c r="A628">
        <v>627</v>
      </c>
      <c r="B628" t="s">
        <v>1100</v>
      </c>
      <c r="C628" s="153">
        <v>5902367806262</v>
      </c>
    </row>
    <row r="629" spans="1:3">
      <c r="A629">
        <v>628</v>
      </c>
      <c r="B629" t="s">
        <v>1099</v>
      </c>
      <c r="C629" s="153">
        <v>5902367806279</v>
      </c>
    </row>
    <row r="630" spans="1:3">
      <c r="A630">
        <v>629</v>
      </c>
      <c r="B630" t="s">
        <v>1098</v>
      </c>
      <c r="C630" s="153">
        <v>5902367806286</v>
      </c>
    </row>
    <row r="631" spans="1:3">
      <c r="A631">
        <v>630</v>
      </c>
      <c r="B631" t="s">
        <v>1097</v>
      </c>
      <c r="C631" s="153">
        <v>5902367806293</v>
      </c>
    </row>
    <row r="632" spans="1:3">
      <c r="A632">
        <v>631</v>
      </c>
      <c r="B632" t="s">
        <v>1096</v>
      </c>
      <c r="C632" s="153">
        <v>5902367806309</v>
      </c>
    </row>
    <row r="633" spans="1:3">
      <c r="A633">
        <v>632</v>
      </c>
      <c r="B633" t="s">
        <v>1095</v>
      </c>
      <c r="C633" s="153">
        <v>5902367806316</v>
      </c>
    </row>
    <row r="634" spans="1:3">
      <c r="A634">
        <v>633</v>
      </c>
      <c r="B634" t="s">
        <v>1024</v>
      </c>
      <c r="C634" s="153">
        <v>5902367806323</v>
      </c>
    </row>
    <row r="635" spans="1:3">
      <c r="A635">
        <v>634</v>
      </c>
      <c r="B635" t="s">
        <v>1023</v>
      </c>
      <c r="C635" s="153">
        <v>5902367806330</v>
      </c>
    </row>
    <row r="636" spans="1:3">
      <c r="A636">
        <v>635</v>
      </c>
      <c r="B636" t="s">
        <v>1022</v>
      </c>
      <c r="C636" s="153">
        <v>5902367806347</v>
      </c>
    </row>
    <row r="637" spans="1:3">
      <c r="A637">
        <v>636</v>
      </c>
      <c r="B637" t="s">
        <v>1021</v>
      </c>
      <c r="C637" s="153">
        <v>5902367806354</v>
      </c>
    </row>
    <row r="638" spans="1:3">
      <c r="A638">
        <v>637</v>
      </c>
      <c r="B638" t="s">
        <v>1020</v>
      </c>
      <c r="C638" s="153">
        <v>5902367806361</v>
      </c>
    </row>
    <row r="639" spans="1:3">
      <c r="A639">
        <v>638</v>
      </c>
      <c r="B639" t="s">
        <v>1019</v>
      </c>
      <c r="C639" s="153">
        <v>5902367806378</v>
      </c>
    </row>
    <row r="640" spans="1:3">
      <c r="A640">
        <v>639</v>
      </c>
      <c r="B640" t="s">
        <v>1018</v>
      </c>
      <c r="C640" s="153">
        <v>5902367806385</v>
      </c>
    </row>
    <row r="641" spans="1:3">
      <c r="A641">
        <v>640</v>
      </c>
      <c r="B641" t="s">
        <v>1017</v>
      </c>
      <c r="C641" s="153">
        <v>5902367806392</v>
      </c>
    </row>
    <row r="642" spans="1:3">
      <c r="A642">
        <v>641</v>
      </c>
      <c r="B642" t="s">
        <v>1016</v>
      </c>
      <c r="C642" s="153">
        <v>5902367806408</v>
      </c>
    </row>
    <row r="643" spans="1:3">
      <c r="A643">
        <v>642</v>
      </c>
      <c r="B643" t="s">
        <v>1015</v>
      </c>
      <c r="C643" s="153">
        <v>5902367806415</v>
      </c>
    </row>
    <row r="644" spans="1:3">
      <c r="A644">
        <v>643</v>
      </c>
      <c r="B644" t="s">
        <v>944</v>
      </c>
      <c r="C644" s="153">
        <v>5902367806422</v>
      </c>
    </row>
    <row r="645" spans="1:3">
      <c r="A645">
        <v>644</v>
      </c>
      <c r="B645" t="s">
        <v>943</v>
      </c>
      <c r="C645" s="153">
        <v>5902367806439</v>
      </c>
    </row>
    <row r="646" spans="1:3">
      <c r="A646">
        <v>645</v>
      </c>
      <c r="B646" t="s">
        <v>942</v>
      </c>
      <c r="C646" s="153">
        <v>5902367806446</v>
      </c>
    </row>
    <row r="647" spans="1:3">
      <c r="A647">
        <v>646</v>
      </c>
      <c r="B647" t="s">
        <v>941</v>
      </c>
      <c r="C647" s="153">
        <v>5902367806453</v>
      </c>
    </row>
    <row r="648" spans="1:3">
      <c r="A648">
        <v>647</v>
      </c>
      <c r="B648" t="s">
        <v>940</v>
      </c>
      <c r="C648" s="153">
        <v>5902367806460</v>
      </c>
    </row>
    <row r="649" spans="1:3">
      <c r="A649">
        <v>648</v>
      </c>
      <c r="B649" t="s">
        <v>939</v>
      </c>
      <c r="C649" s="153">
        <v>5902367806477</v>
      </c>
    </row>
    <row r="650" spans="1:3">
      <c r="A650">
        <v>649</v>
      </c>
      <c r="B650" t="s">
        <v>938</v>
      </c>
      <c r="C650" s="153">
        <v>5902367806484</v>
      </c>
    </row>
    <row r="651" spans="1:3">
      <c r="A651">
        <v>650</v>
      </c>
      <c r="B651" t="s">
        <v>937</v>
      </c>
      <c r="C651" s="153">
        <v>5902367806491</v>
      </c>
    </row>
    <row r="652" spans="1:3">
      <c r="A652">
        <v>651</v>
      </c>
      <c r="B652" t="s">
        <v>936</v>
      </c>
      <c r="C652" s="153">
        <v>5902367806507</v>
      </c>
    </row>
    <row r="653" spans="1:3">
      <c r="A653">
        <v>652</v>
      </c>
      <c r="B653" t="s">
        <v>935</v>
      </c>
      <c r="C653" s="153">
        <v>5902367806514</v>
      </c>
    </row>
    <row r="654" spans="1:3">
      <c r="A654">
        <v>653</v>
      </c>
      <c r="B654" t="s">
        <v>864</v>
      </c>
      <c r="C654" s="153">
        <v>5902367806521</v>
      </c>
    </row>
    <row r="655" spans="1:3">
      <c r="A655">
        <v>654</v>
      </c>
      <c r="B655" t="s">
        <v>863</v>
      </c>
      <c r="C655" s="153">
        <v>5902367806538</v>
      </c>
    </row>
    <row r="656" spans="1:3">
      <c r="A656">
        <v>655</v>
      </c>
      <c r="B656" t="s">
        <v>862</v>
      </c>
      <c r="C656" s="153">
        <v>5902367806545</v>
      </c>
    </row>
    <row r="657" spans="1:3">
      <c r="A657">
        <v>656</v>
      </c>
      <c r="B657" t="s">
        <v>861</v>
      </c>
      <c r="C657" s="153">
        <v>5902367806552</v>
      </c>
    </row>
    <row r="658" spans="1:3">
      <c r="A658">
        <v>657</v>
      </c>
      <c r="B658" t="s">
        <v>860</v>
      </c>
      <c r="C658" s="153">
        <v>5902367806569</v>
      </c>
    </row>
    <row r="659" spans="1:3">
      <c r="A659">
        <v>658</v>
      </c>
      <c r="B659" t="s">
        <v>859</v>
      </c>
      <c r="C659" s="153">
        <v>5902367806576</v>
      </c>
    </row>
    <row r="660" spans="1:3">
      <c r="A660">
        <v>659</v>
      </c>
      <c r="B660" t="s">
        <v>858</v>
      </c>
      <c r="C660" s="153">
        <v>5902367806583</v>
      </c>
    </row>
    <row r="661" spans="1:3">
      <c r="A661">
        <v>660</v>
      </c>
      <c r="B661" t="s">
        <v>857</v>
      </c>
      <c r="C661" s="153">
        <v>5902367806590</v>
      </c>
    </row>
    <row r="662" spans="1:3">
      <c r="A662">
        <v>661</v>
      </c>
      <c r="B662" t="s">
        <v>856</v>
      </c>
      <c r="C662" s="153">
        <v>5902367806606</v>
      </c>
    </row>
    <row r="663" spans="1:3">
      <c r="A663">
        <v>662</v>
      </c>
      <c r="B663" t="s">
        <v>855</v>
      </c>
      <c r="C663" s="153">
        <v>5902367806613</v>
      </c>
    </row>
    <row r="664" spans="1:3">
      <c r="A664">
        <v>663</v>
      </c>
      <c r="B664" t="s">
        <v>784</v>
      </c>
      <c r="C664" s="153">
        <v>5902367806620</v>
      </c>
    </row>
    <row r="665" spans="1:3">
      <c r="A665">
        <v>664</v>
      </c>
      <c r="B665" t="s">
        <v>783</v>
      </c>
      <c r="C665" s="153">
        <v>5902367806637</v>
      </c>
    </row>
    <row r="666" spans="1:3">
      <c r="A666">
        <v>665</v>
      </c>
      <c r="B666" t="s">
        <v>782</v>
      </c>
      <c r="C666" s="153">
        <v>5902367806644</v>
      </c>
    </row>
    <row r="667" spans="1:3">
      <c r="A667">
        <v>666</v>
      </c>
      <c r="B667" t="s">
        <v>781</v>
      </c>
      <c r="C667" s="153">
        <v>5902367806651</v>
      </c>
    </row>
    <row r="668" spans="1:3">
      <c r="A668">
        <v>667</v>
      </c>
      <c r="B668" t="s">
        <v>780</v>
      </c>
      <c r="C668" s="153">
        <v>5902367806668</v>
      </c>
    </row>
    <row r="669" spans="1:3">
      <c r="A669">
        <v>668</v>
      </c>
      <c r="B669" t="s">
        <v>779</v>
      </c>
      <c r="C669" s="153">
        <v>5902367806675</v>
      </c>
    </row>
    <row r="670" spans="1:3">
      <c r="A670">
        <v>669</v>
      </c>
      <c r="B670" t="s">
        <v>778</v>
      </c>
      <c r="C670" s="153">
        <v>5902367806682</v>
      </c>
    </row>
    <row r="671" spans="1:3">
      <c r="A671">
        <v>670</v>
      </c>
      <c r="B671" t="s">
        <v>777</v>
      </c>
      <c r="C671" s="153">
        <v>5902367806699</v>
      </c>
    </row>
    <row r="672" spans="1:3">
      <c r="A672">
        <v>671</v>
      </c>
      <c r="B672" t="s">
        <v>776</v>
      </c>
      <c r="C672" s="153">
        <v>5902367806705</v>
      </c>
    </row>
    <row r="673" spans="1:3">
      <c r="A673">
        <v>672</v>
      </c>
      <c r="B673" t="s">
        <v>775</v>
      </c>
      <c r="C673" s="153">
        <v>5902367806712</v>
      </c>
    </row>
    <row r="674" spans="1:3">
      <c r="A674">
        <v>673</v>
      </c>
      <c r="B674" t="s">
        <v>704</v>
      </c>
      <c r="C674" s="153">
        <v>5902367806729</v>
      </c>
    </row>
    <row r="675" spans="1:3">
      <c r="A675">
        <v>674</v>
      </c>
      <c r="B675" t="s">
        <v>703</v>
      </c>
      <c r="C675" s="153">
        <v>5902367806736</v>
      </c>
    </row>
    <row r="676" spans="1:3">
      <c r="A676">
        <v>675</v>
      </c>
      <c r="B676" t="s">
        <v>702</v>
      </c>
      <c r="C676" s="153">
        <v>5902367806743</v>
      </c>
    </row>
    <row r="677" spans="1:3">
      <c r="A677">
        <v>676</v>
      </c>
      <c r="B677" t="s">
        <v>701</v>
      </c>
      <c r="C677" s="153">
        <v>5902367806750</v>
      </c>
    </row>
    <row r="678" spans="1:3">
      <c r="A678">
        <v>677</v>
      </c>
      <c r="B678" t="s">
        <v>700</v>
      </c>
      <c r="C678" s="153">
        <v>5902367806767</v>
      </c>
    </row>
    <row r="679" spans="1:3">
      <c r="A679">
        <v>678</v>
      </c>
      <c r="B679" t="s">
        <v>699</v>
      </c>
      <c r="C679" s="153">
        <v>5902367806774</v>
      </c>
    </row>
    <row r="680" spans="1:3">
      <c r="A680">
        <v>679</v>
      </c>
      <c r="B680" t="s">
        <v>698</v>
      </c>
      <c r="C680" s="153">
        <v>5902367806781</v>
      </c>
    </row>
    <row r="681" spans="1:3">
      <c r="A681">
        <v>680</v>
      </c>
      <c r="B681" t="s">
        <v>697</v>
      </c>
      <c r="C681" s="153">
        <v>5902367806798</v>
      </c>
    </row>
    <row r="682" spans="1:3">
      <c r="A682">
        <v>681</v>
      </c>
      <c r="B682" t="s">
        <v>696</v>
      </c>
      <c r="C682" s="153">
        <v>5902367806804</v>
      </c>
    </row>
    <row r="683" spans="1:3">
      <c r="A683">
        <v>682</v>
      </c>
      <c r="B683" t="s">
        <v>695</v>
      </c>
      <c r="C683" s="153">
        <v>5902367806811</v>
      </c>
    </row>
    <row r="684" spans="1:3">
      <c r="A684">
        <v>683</v>
      </c>
      <c r="B684" t="s">
        <v>624</v>
      </c>
      <c r="C684" s="153">
        <v>5902367806828</v>
      </c>
    </row>
    <row r="685" spans="1:3">
      <c r="A685">
        <v>684</v>
      </c>
      <c r="B685" t="s">
        <v>623</v>
      </c>
      <c r="C685" s="153">
        <v>5902367806835</v>
      </c>
    </row>
    <row r="686" spans="1:3">
      <c r="A686">
        <v>685</v>
      </c>
      <c r="B686" t="s">
        <v>622</v>
      </c>
      <c r="C686" s="153">
        <v>5902367806842</v>
      </c>
    </row>
    <row r="687" spans="1:3">
      <c r="A687">
        <v>686</v>
      </c>
      <c r="B687" t="s">
        <v>621</v>
      </c>
      <c r="C687" s="153">
        <v>5902367806859</v>
      </c>
    </row>
    <row r="688" spans="1:3">
      <c r="A688">
        <v>687</v>
      </c>
      <c r="B688" t="s">
        <v>620</v>
      </c>
      <c r="C688" s="153">
        <v>5902367806866</v>
      </c>
    </row>
    <row r="689" spans="1:3">
      <c r="A689">
        <v>688</v>
      </c>
      <c r="B689" t="s">
        <v>619</v>
      </c>
      <c r="C689" s="153">
        <v>5902367806873</v>
      </c>
    </row>
    <row r="690" spans="1:3">
      <c r="A690">
        <v>689</v>
      </c>
      <c r="B690" t="s">
        <v>618</v>
      </c>
      <c r="C690" s="153">
        <v>5902367806880</v>
      </c>
    </row>
    <row r="691" spans="1:3">
      <c r="A691">
        <v>690</v>
      </c>
      <c r="B691" t="s">
        <v>617</v>
      </c>
      <c r="C691" s="153">
        <v>5902367806897</v>
      </c>
    </row>
    <row r="692" spans="1:3">
      <c r="A692">
        <v>691</v>
      </c>
      <c r="B692" t="s">
        <v>616</v>
      </c>
      <c r="C692" s="153">
        <v>5902367806903</v>
      </c>
    </row>
    <row r="693" spans="1:3">
      <c r="A693">
        <v>692</v>
      </c>
      <c r="B693" t="s">
        <v>615</v>
      </c>
      <c r="C693" s="153">
        <v>5902367806910</v>
      </c>
    </row>
    <row r="694" spans="1:3">
      <c r="A694">
        <v>693</v>
      </c>
      <c r="B694" t="s">
        <v>544</v>
      </c>
      <c r="C694" s="153">
        <v>5902367806927</v>
      </c>
    </row>
    <row r="695" spans="1:3">
      <c r="A695">
        <v>694</v>
      </c>
      <c r="B695" t="s">
        <v>543</v>
      </c>
      <c r="C695" s="153">
        <v>5902367806934</v>
      </c>
    </row>
    <row r="696" spans="1:3">
      <c r="A696">
        <v>695</v>
      </c>
      <c r="B696" t="s">
        <v>542</v>
      </c>
      <c r="C696" s="153">
        <v>5902367806941</v>
      </c>
    </row>
    <row r="697" spans="1:3">
      <c r="A697">
        <v>696</v>
      </c>
      <c r="B697" t="s">
        <v>541</v>
      </c>
      <c r="C697" s="153">
        <v>5902367806958</v>
      </c>
    </row>
    <row r="698" spans="1:3">
      <c r="A698">
        <v>697</v>
      </c>
      <c r="B698" t="s">
        <v>540</v>
      </c>
      <c r="C698" s="153">
        <v>5902367806965</v>
      </c>
    </row>
    <row r="699" spans="1:3">
      <c r="A699">
        <v>698</v>
      </c>
      <c r="B699" t="s">
        <v>539</v>
      </c>
      <c r="C699" s="153">
        <v>5902367806972</v>
      </c>
    </row>
    <row r="700" spans="1:3">
      <c r="A700">
        <v>699</v>
      </c>
      <c r="B700" t="s">
        <v>538</v>
      </c>
      <c r="C700" s="153">
        <v>5902367806989</v>
      </c>
    </row>
    <row r="701" spans="1:3">
      <c r="A701">
        <v>700</v>
      </c>
      <c r="B701" t="s">
        <v>537</v>
      </c>
      <c r="C701" s="153">
        <v>5902367806996</v>
      </c>
    </row>
    <row r="702" spans="1:3">
      <c r="A702">
        <v>701</v>
      </c>
      <c r="B702" t="s">
        <v>536</v>
      </c>
      <c r="C702" s="153">
        <v>5902367807009</v>
      </c>
    </row>
    <row r="703" spans="1:3">
      <c r="A703">
        <v>702</v>
      </c>
      <c r="B703" t="s">
        <v>535</v>
      </c>
      <c r="C703" s="153">
        <v>5902367807016</v>
      </c>
    </row>
    <row r="704" spans="1:3">
      <c r="A704">
        <v>703</v>
      </c>
      <c r="B704" t="s">
        <v>1780</v>
      </c>
      <c r="C704" s="153">
        <v>5902367807023</v>
      </c>
    </row>
    <row r="705" spans="1:3">
      <c r="A705">
        <v>704</v>
      </c>
      <c r="B705" t="s">
        <v>1781</v>
      </c>
      <c r="C705" s="153">
        <v>5902367807030</v>
      </c>
    </row>
    <row r="706" spans="1:3">
      <c r="A706">
        <v>705</v>
      </c>
      <c r="B706" t="s">
        <v>1782</v>
      </c>
      <c r="C706" s="153">
        <v>5902367807047</v>
      </c>
    </row>
    <row r="707" spans="1:3">
      <c r="A707">
        <v>706</v>
      </c>
      <c r="B707" t="s">
        <v>1783</v>
      </c>
      <c r="C707" s="153">
        <v>5902367807054</v>
      </c>
    </row>
    <row r="708" spans="1:3">
      <c r="A708">
        <v>707</v>
      </c>
      <c r="B708" t="s">
        <v>1784</v>
      </c>
      <c r="C708" s="153">
        <v>5902367807061</v>
      </c>
    </row>
    <row r="709" spans="1:3">
      <c r="A709">
        <v>708</v>
      </c>
      <c r="B709" t="s">
        <v>1785</v>
      </c>
      <c r="C709" s="153">
        <v>5902367807078</v>
      </c>
    </row>
    <row r="710" spans="1:3">
      <c r="A710">
        <v>709</v>
      </c>
      <c r="B710" t="s">
        <v>1786</v>
      </c>
      <c r="C710" s="153">
        <v>5902367807085</v>
      </c>
    </row>
    <row r="711" spans="1:3">
      <c r="A711">
        <v>710</v>
      </c>
      <c r="B711" t="s">
        <v>1787</v>
      </c>
      <c r="C711" s="153">
        <v>5902367807092</v>
      </c>
    </row>
    <row r="712" spans="1:3">
      <c r="A712">
        <v>711</v>
      </c>
      <c r="B712" t="s">
        <v>1788</v>
      </c>
      <c r="C712" s="153">
        <v>5902367807108</v>
      </c>
    </row>
    <row r="713" spans="1:3">
      <c r="A713">
        <v>712</v>
      </c>
      <c r="B713" t="s">
        <v>1789</v>
      </c>
      <c r="C713" s="153">
        <v>5902367807115</v>
      </c>
    </row>
    <row r="714" spans="1:3">
      <c r="A714">
        <v>713</v>
      </c>
      <c r="B714" t="s">
        <v>1574</v>
      </c>
      <c r="C714" s="153">
        <v>5902367807122</v>
      </c>
    </row>
    <row r="715" spans="1:3">
      <c r="A715">
        <v>714</v>
      </c>
      <c r="B715" t="s">
        <v>1573</v>
      </c>
      <c r="C715" s="153">
        <v>5902367807139</v>
      </c>
    </row>
    <row r="716" spans="1:3">
      <c r="A716">
        <v>715</v>
      </c>
      <c r="B716" t="s">
        <v>1572</v>
      </c>
      <c r="C716" s="153">
        <v>5902367807146</v>
      </c>
    </row>
    <row r="717" spans="1:3">
      <c r="A717">
        <v>716</v>
      </c>
      <c r="B717" t="s">
        <v>1571</v>
      </c>
      <c r="C717" s="153">
        <v>5902367807153</v>
      </c>
    </row>
    <row r="718" spans="1:3">
      <c r="A718">
        <v>717</v>
      </c>
      <c r="B718" t="s">
        <v>1570</v>
      </c>
      <c r="C718" s="153">
        <v>5902367807160</v>
      </c>
    </row>
    <row r="719" spans="1:3">
      <c r="A719">
        <v>718</v>
      </c>
      <c r="B719" t="s">
        <v>1569</v>
      </c>
      <c r="C719" s="153">
        <v>5902367807177</v>
      </c>
    </row>
    <row r="720" spans="1:3">
      <c r="A720">
        <v>719</v>
      </c>
      <c r="B720" t="s">
        <v>1568</v>
      </c>
      <c r="C720" s="153">
        <v>5902367807184</v>
      </c>
    </row>
    <row r="721" spans="1:3">
      <c r="A721">
        <v>720</v>
      </c>
      <c r="B721" t="s">
        <v>1567</v>
      </c>
      <c r="C721" s="153">
        <v>5902367807191</v>
      </c>
    </row>
    <row r="722" spans="1:3">
      <c r="A722">
        <v>721</v>
      </c>
      <c r="B722" t="s">
        <v>1566</v>
      </c>
      <c r="C722" s="153">
        <v>5902367807207</v>
      </c>
    </row>
    <row r="723" spans="1:3">
      <c r="A723">
        <v>722</v>
      </c>
      <c r="B723" t="s">
        <v>1565</v>
      </c>
      <c r="C723" s="153">
        <v>5902367807214</v>
      </c>
    </row>
    <row r="724" spans="1:3">
      <c r="A724">
        <v>723</v>
      </c>
      <c r="B724" t="s">
        <v>1494</v>
      </c>
      <c r="C724" s="153">
        <v>5902367807221</v>
      </c>
    </row>
    <row r="725" spans="1:3">
      <c r="A725">
        <v>724</v>
      </c>
      <c r="B725" t="s">
        <v>1493</v>
      </c>
      <c r="C725" s="153">
        <v>5902367807238</v>
      </c>
    </row>
    <row r="726" spans="1:3">
      <c r="A726">
        <v>725</v>
      </c>
      <c r="B726" t="s">
        <v>1492</v>
      </c>
      <c r="C726" s="153">
        <v>5902367807245</v>
      </c>
    </row>
    <row r="727" spans="1:3">
      <c r="A727">
        <v>726</v>
      </c>
      <c r="B727" t="s">
        <v>1491</v>
      </c>
      <c r="C727" s="153">
        <v>5902367807252</v>
      </c>
    </row>
    <row r="728" spans="1:3">
      <c r="A728">
        <v>727</v>
      </c>
      <c r="B728" t="s">
        <v>1490</v>
      </c>
      <c r="C728" s="153">
        <v>5902367807269</v>
      </c>
    </row>
    <row r="729" spans="1:3">
      <c r="A729">
        <v>728</v>
      </c>
      <c r="B729" t="s">
        <v>1489</v>
      </c>
      <c r="C729" s="153">
        <v>5902367807276</v>
      </c>
    </row>
    <row r="730" spans="1:3">
      <c r="A730">
        <v>729</v>
      </c>
      <c r="B730" t="s">
        <v>1488</v>
      </c>
      <c r="C730" s="153">
        <v>5902367807283</v>
      </c>
    </row>
    <row r="731" spans="1:3">
      <c r="A731">
        <v>730</v>
      </c>
      <c r="B731" t="s">
        <v>1487</v>
      </c>
      <c r="C731" s="153">
        <v>5902367807290</v>
      </c>
    </row>
    <row r="732" spans="1:3">
      <c r="A732">
        <v>731</v>
      </c>
      <c r="B732" t="s">
        <v>1486</v>
      </c>
      <c r="C732" s="153">
        <v>5902367807306</v>
      </c>
    </row>
    <row r="733" spans="1:3">
      <c r="A733">
        <v>732</v>
      </c>
      <c r="B733" t="s">
        <v>1485</v>
      </c>
      <c r="C733" s="153">
        <v>5902367807313</v>
      </c>
    </row>
    <row r="734" spans="1:3">
      <c r="A734">
        <v>733</v>
      </c>
      <c r="B734" t="s">
        <v>1414</v>
      </c>
      <c r="C734" s="153">
        <v>5902367807320</v>
      </c>
    </row>
    <row r="735" spans="1:3">
      <c r="A735">
        <v>734</v>
      </c>
      <c r="B735" t="s">
        <v>1413</v>
      </c>
      <c r="C735" s="153">
        <v>5902367807337</v>
      </c>
    </row>
    <row r="736" spans="1:3">
      <c r="A736">
        <v>735</v>
      </c>
      <c r="B736" t="s">
        <v>1412</v>
      </c>
      <c r="C736" s="153">
        <v>5902367807344</v>
      </c>
    </row>
    <row r="737" spans="1:3">
      <c r="A737">
        <v>736</v>
      </c>
      <c r="B737" t="s">
        <v>1411</v>
      </c>
      <c r="C737" s="153">
        <v>5902367807351</v>
      </c>
    </row>
    <row r="738" spans="1:3">
      <c r="A738">
        <v>737</v>
      </c>
      <c r="B738" t="s">
        <v>1410</v>
      </c>
      <c r="C738" s="153">
        <v>5902367807368</v>
      </c>
    </row>
    <row r="739" spans="1:3">
      <c r="A739">
        <v>738</v>
      </c>
      <c r="B739" t="s">
        <v>1409</v>
      </c>
      <c r="C739" s="153">
        <v>5902367807375</v>
      </c>
    </row>
    <row r="740" spans="1:3">
      <c r="A740">
        <v>739</v>
      </c>
      <c r="B740" t="s">
        <v>1408</v>
      </c>
      <c r="C740" s="153">
        <v>5902367807382</v>
      </c>
    </row>
    <row r="741" spans="1:3">
      <c r="A741">
        <v>740</v>
      </c>
      <c r="B741" t="s">
        <v>1407</v>
      </c>
      <c r="C741" s="153">
        <v>5902367807399</v>
      </c>
    </row>
    <row r="742" spans="1:3">
      <c r="A742">
        <v>741</v>
      </c>
      <c r="B742" t="s">
        <v>1406</v>
      </c>
      <c r="C742" s="153">
        <v>5902367807405</v>
      </c>
    </row>
    <row r="743" spans="1:3">
      <c r="A743">
        <v>742</v>
      </c>
      <c r="B743" t="s">
        <v>1405</v>
      </c>
      <c r="C743" s="153">
        <v>5902367807412</v>
      </c>
    </row>
    <row r="744" spans="1:3">
      <c r="A744">
        <v>743</v>
      </c>
      <c r="B744" t="s">
        <v>1334</v>
      </c>
      <c r="C744" s="153">
        <v>5902367807429</v>
      </c>
    </row>
    <row r="745" spans="1:3">
      <c r="A745">
        <v>744</v>
      </c>
      <c r="B745" t="s">
        <v>1333</v>
      </c>
      <c r="C745" s="153">
        <v>5902367807436</v>
      </c>
    </row>
    <row r="746" spans="1:3">
      <c r="A746">
        <v>745</v>
      </c>
      <c r="B746" t="s">
        <v>1332</v>
      </c>
      <c r="C746" s="153">
        <v>5902367807443</v>
      </c>
    </row>
    <row r="747" spans="1:3">
      <c r="A747">
        <v>746</v>
      </c>
      <c r="B747" t="s">
        <v>1331</v>
      </c>
      <c r="C747" s="153">
        <v>5902367807450</v>
      </c>
    </row>
    <row r="748" spans="1:3">
      <c r="A748">
        <v>747</v>
      </c>
      <c r="B748" t="s">
        <v>1330</v>
      </c>
      <c r="C748" s="153">
        <v>5902367807467</v>
      </c>
    </row>
    <row r="749" spans="1:3">
      <c r="A749">
        <v>748</v>
      </c>
      <c r="B749" t="s">
        <v>1329</v>
      </c>
      <c r="C749" s="153">
        <v>5902367807474</v>
      </c>
    </row>
    <row r="750" spans="1:3">
      <c r="A750">
        <v>749</v>
      </c>
      <c r="B750" t="s">
        <v>1328</v>
      </c>
      <c r="C750" s="153">
        <v>5902367807481</v>
      </c>
    </row>
    <row r="751" spans="1:3">
      <c r="A751">
        <v>750</v>
      </c>
      <c r="B751" t="s">
        <v>1327</v>
      </c>
      <c r="C751" s="153">
        <v>5902367807498</v>
      </c>
    </row>
    <row r="752" spans="1:3">
      <c r="A752">
        <v>751</v>
      </c>
      <c r="B752" t="s">
        <v>1326</v>
      </c>
      <c r="C752" s="153">
        <v>5902367807504</v>
      </c>
    </row>
    <row r="753" spans="1:3">
      <c r="A753">
        <v>752</v>
      </c>
      <c r="B753" t="s">
        <v>1325</v>
      </c>
      <c r="C753" s="153">
        <v>5902367807511</v>
      </c>
    </row>
    <row r="754" spans="1:3">
      <c r="A754">
        <v>753</v>
      </c>
      <c r="B754" t="s">
        <v>1254</v>
      </c>
      <c r="C754" s="153">
        <v>5902367807528</v>
      </c>
    </row>
    <row r="755" spans="1:3">
      <c r="A755">
        <v>754</v>
      </c>
      <c r="B755" t="s">
        <v>1253</v>
      </c>
      <c r="C755" s="153">
        <v>5902367807535</v>
      </c>
    </row>
    <row r="756" spans="1:3">
      <c r="A756">
        <v>755</v>
      </c>
      <c r="B756" t="s">
        <v>1252</v>
      </c>
      <c r="C756" s="153">
        <v>5902367807542</v>
      </c>
    </row>
    <row r="757" spans="1:3">
      <c r="A757">
        <v>756</v>
      </c>
      <c r="B757" t="s">
        <v>1251</v>
      </c>
      <c r="C757" s="153">
        <v>5902367807559</v>
      </c>
    </row>
    <row r="758" spans="1:3">
      <c r="A758">
        <v>757</v>
      </c>
      <c r="B758" t="s">
        <v>1250</v>
      </c>
      <c r="C758" s="153">
        <v>5902367807566</v>
      </c>
    </row>
    <row r="759" spans="1:3">
      <c r="A759">
        <v>758</v>
      </c>
      <c r="B759" t="s">
        <v>1249</v>
      </c>
      <c r="C759" s="153">
        <v>5902367807573</v>
      </c>
    </row>
    <row r="760" spans="1:3">
      <c r="A760">
        <v>759</v>
      </c>
      <c r="B760" t="s">
        <v>1248</v>
      </c>
      <c r="C760" s="153">
        <v>5902367807580</v>
      </c>
    </row>
    <row r="761" spans="1:3">
      <c r="A761">
        <v>760</v>
      </c>
      <c r="B761" t="s">
        <v>1247</v>
      </c>
      <c r="C761" s="153">
        <v>5902367807597</v>
      </c>
    </row>
    <row r="762" spans="1:3">
      <c r="A762">
        <v>761</v>
      </c>
      <c r="B762" t="s">
        <v>1246</v>
      </c>
      <c r="C762" s="153">
        <v>5902367807603</v>
      </c>
    </row>
    <row r="763" spans="1:3">
      <c r="A763">
        <v>762</v>
      </c>
      <c r="B763" t="s">
        <v>1245</v>
      </c>
      <c r="C763" s="153">
        <v>5902367807610</v>
      </c>
    </row>
    <row r="764" spans="1:3">
      <c r="A764">
        <v>763</v>
      </c>
      <c r="B764" t="s">
        <v>1174</v>
      </c>
      <c r="C764" s="153">
        <v>5902367807627</v>
      </c>
    </row>
    <row r="765" spans="1:3">
      <c r="A765">
        <v>764</v>
      </c>
      <c r="B765" t="s">
        <v>1173</v>
      </c>
      <c r="C765" s="153">
        <v>5902367807634</v>
      </c>
    </row>
    <row r="766" spans="1:3">
      <c r="A766">
        <v>765</v>
      </c>
      <c r="B766" t="s">
        <v>1172</v>
      </c>
      <c r="C766" s="153">
        <v>5902367807641</v>
      </c>
    </row>
    <row r="767" spans="1:3">
      <c r="A767">
        <v>766</v>
      </c>
      <c r="B767" t="s">
        <v>1171</v>
      </c>
      <c r="C767" s="153">
        <v>5902367807658</v>
      </c>
    </row>
    <row r="768" spans="1:3">
      <c r="A768">
        <v>767</v>
      </c>
      <c r="B768" t="s">
        <v>1170</v>
      </c>
      <c r="C768" s="153">
        <v>5902367807665</v>
      </c>
    </row>
    <row r="769" spans="1:3">
      <c r="A769">
        <v>768</v>
      </c>
      <c r="B769" t="s">
        <v>1169</v>
      </c>
      <c r="C769" s="153">
        <v>5902367807672</v>
      </c>
    </row>
    <row r="770" spans="1:3">
      <c r="A770">
        <v>769</v>
      </c>
      <c r="B770" t="s">
        <v>1168</v>
      </c>
      <c r="C770" s="153">
        <v>5902367807689</v>
      </c>
    </row>
    <row r="771" spans="1:3">
      <c r="A771">
        <v>770</v>
      </c>
      <c r="B771" t="s">
        <v>1167</v>
      </c>
      <c r="C771" s="153">
        <v>5902367807696</v>
      </c>
    </row>
    <row r="772" spans="1:3">
      <c r="A772">
        <v>771</v>
      </c>
      <c r="B772" t="s">
        <v>1166</v>
      </c>
      <c r="C772" s="153">
        <v>5902367807702</v>
      </c>
    </row>
    <row r="773" spans="1:3">
      <c r="A773">
        <v>772</v>
      </c>
      <c r="B773" t="s">
        <v>1165</v>
      </c>
      <c r="C773" s="153">
        <v>5902367807719</v>
      </c>
    </row>
    <row r="774" spans="1:3">
      <c r="A774">
        <v>773</v>
      </c>
      <c r="B774" t="s">
        <v>1094</v>
      </c>
      <c r="C774" s="153">
        <v>5902367807726</v>
      </c>
    </row>
    <row r="775" spans="1:3">
      <c r="A775">
        <v>774</v>
      </c>
      <c r="B775" t="s">
        <v>1093</v>
      </c>
      <c r="C775" s="153">
        <v>5902367807733</v>
      </c>
    </row>
    <row r="776" spans="1:3">
      <c r="A776">
        <v>775</v>
      </c>
      <c r="B776" t="s">
        <v>1092</v>
      </c>
      <c r="C776" s="153">
        <v>5902367807740</v>
      </c>
    </row>
    <row r="777" spans="1:3">
      <c r="A777">
        <v>776</v>
      </c>
      <c r="B777" t="s">
        <v>1091</v>
      </c>
      <c r="C777" s="153">
        <v>5902367807757</v>
      </c>
    </row>
    <row r="778" spans="1:3">
      <c r="A778">
        <v>777</v>
      </c>
      <c r="B778" t="s">
        <v>1090</v>
      </c>
      <c r="C778" s="153">
        <v>5902367807764</v>
      </c>
    </row>
    <row r="779" spans="1:3">
      <c r="A779">
        <v>778</v>
      </c>
      <c r="B779" t="s">
        <v>1089</v>
      </c>
      <c r="C779" s="153">
        <v>5902367807771</v>
      </c>
    </row>
    <row r="780" spans="1:3">
      <c r="A780">
        <v>779</v>
      </c>
      <c r="B780" t="s">
        <v>1088</v>
      </c>
      <c r="C780" s="153">
        <v>5902367807788</v>
      </c>
    </row>
    <row r="781" spans="1:3">
      <c r="A781">
        <v>780</v>
      </c>
      <c r="B781" t="s">
        <v>1087</v>
      </c>
      <c r="C781" s="153">
        <v>5902367807795</v>
      </c>
    </row>
    <row r="782" spans="1:3">
      <c r="A782">
        <v>781</v>
      </c>
      <c r="B782" t="s">
        <v>1086</v>
      </c>
      <c r="C782" s="153">
        <v>5902367807801</v>
      </c>
    </row>
    <row r="783" spans="1:3">
      <c r="A783">
        <v>782</v>
      </c>
      <c r="B783" t="s">
        <v>1085</v>
      </c>
      <c r="C783" s="153">
        <v>5902367807818</v>
      </c>
    </row>
    <row r="784" spans="1:3">
      <c r="A784">
        <v>783</v>
      </c>
      <c r="B784" t="s">
        <v>1014</v>
      </c>
      <c r="C784" s="153">
        <v>5902367807825</v>
      </c>
    </row>
    <row r="785" spans="1:3">
      <c r="A785">
        <v>784</v>
      </c>
      <c r="B785" t="s">
        <v>1013</v>
      </c>
      <c r="C785" s="153">
        <v>5902367807832</v>
      </c>
    </row>
    <row r="786" spans="1:3">
      <c r="A786">
        <v>785</v>
      </c>
      <c r="B786" t="s">
        <v>1012</v>
      </c>
      <c r="C786" s="153">
        <v>5902367807849</v>
      </c>
    </row>
    <row r="787" spans="1:3">
      <c r="A787">
        <v>786</v>
      </c>
      <c r="B787" t="s">
        <v>1011</v>
      </c>
      <c r="C787" s="153">
        <v>5902367807856</v>
      </c>
    </row>
    <row r="788" spans="1:3">
      <c r="A788">
        <v>787</v>
      </c>
      <c r="B788" t="s">
        <v>1010</v>
      </c>
      <c r="C788" s="153">
        <v>5902367807863</v>
      </c>
    </row>
    <row r="789" spans="1:3">
      <c r="A789">
        <v>788</v>
      </c>
      <c r="B789" t="s">
        <v>1009</v>
      </c>
      <c r="C789" s="153">
        <v>5902367807870</v>
      </c>
    </row>
    <row r="790" spans="1:3">
      <c r="A790">
        <v>789</v>
      </c>
      <c r="B790" t="s">
        <v>1008</v>
      </c>
      <c r="C790" s="153">
        <v>5902367807887</v>
      </c>
    </row>
    <row r="791" spans="1:3">
      <c r="A791">
        <v>790</v>
      </c>
      <c r="B791" t="s">
        <v>1007</v>
      </c>
      <c r="C791" s="153">
        <v>5902367807894</v>
      </c>
    </row>
    <row r="792" spans="1:3">
      <c r="A792">
        <v>791</v>
      </c>
      <c r="B792" t="s">
        <v>1006</v>
      </c>
      <c r="C792" s="153">
        <v>5902367807900</v>
      </c>
    </row>
    <row r="793" spans="1:3">
      <c r="A793">
        <v>792</v>
      </c>
      <c r="B793" t="s">
        <v>1005</v>
      </c>
      <c r="C793" s="153">
        <v>5902367807917</v>
      </c>
    </row>
    <row r="794" spans="1:3">
      <c r="A794">
        <v>793</v>
      </c>
      <c r="B794" t="s">
        <v>934</v>
      </c>
      <c r="C794" s="153">
        <v>5902367807924</v>
      </c>
    </row>
    <row r="795" spans="1:3">
      <c r="A795">
        <v>794</v>
      </c>
      <c r="B795" t="s">
        <v>933</v>
      </c>
      <c r="C795" s="153">
        <v>5902367807931</v>
      </c>
    </row>
    <row r="796" spans="1:3">
      <c r="A796">
        <v>795</v>
      </c>
      <c r="B796" t="s">
        <v>932</v>
      </c>
      <c r="C796" s="153">
        <v>5902367807948</v>
      </c>
    </row>
    <row r="797" spans="1:3">
      <c r="A797">
        <v>796</v>
      </c>
      <c r="B797" t="s">
        <v>931</v>
      </c>
      <c r="C797" s="153">
        <v>5902367807955</v>
      </c>
    </row>
    <row r="798" spans="1:3">
      <c r="A798">
        <v>797</v>
      </c>
      <c r="B798" t="s">
        <v>930</v>
      </c>
      <c r="C798" s="153">
        <v>5902367807962</v>
      </c>
    </row>
    <row r="799" spans="1:3">
      <c r="A799">
        <v>798</v>
      </c>
      <c r="B799" t="s">
        <v>929</v>
      </c>
      <c r="C799" s="153">
        <v>5902367807979</v>
      </c>
    </row>
    <row r="800" spans="1:3">
      <c r="A800">
        <v>799</v>
      </c>
      <c r="B800" t="s">
        <v>928</v>
      </c>
      <c r="C800" s="153">
        <v>5902367807986</v>
      </c>
    </row>
    <row r="801" spans="1:3">
      <c r="A801">
        <v>800</v>
      </c>
      <c r="B801" t="s">
        <v>927</v>
      </c>
      <c r="C801" s="153">
        <v>5902367807993</v>
      </c>
    </row>
    <row r="802" spans="1:3">
      <c r="A802">
        <v>801</v>
      </c>
      <c r="B802" t="s">
        <v>926</v>
      </c>
      <c r="C802" s="153">
        <v>5902367808006</v>
      </c>
    </row>
    <row r="803" spans="1:3">
      <c r="A803">
        <v>802</v>
      </c>
      <c r="B803" t="s">
        <v>925</v>
      </c>
      <c r="C803" s="153">
        <v>5902367808013</v>
      </c>
    </row>
    <row r="804" spans="1:3">
      <c r="A804">
        <v>803</v>
      </c>
      <c r="B804" t="s">
        <v>854</v>
      </c>
      <c r="C804" s="153">
        <v>5902367808020</v>
      </c>
    </row>
    <row r="805" spans="1:3">
      <c r="A805">
        <v>804</v>
      </c>
      <c r="B805" t="s">
        <v>853</v>
      </c>
      <c r="C805" s="153">
        <v>5902367808037</v>
      </c>
    </row>
    <row r="806" spans="1:3">
      <c r="A806">
        <v>805</v>
      </c>
      <c r="B806" t="s">
        <v>852</v>
      </c>
      <c r="C806" s="153">
        <v>5902367808044</v>
      </c>
    </row>
    <row r="807" spans="1:3">
      <c r="A807">
        <v>806</v>
      </c>
      <c r="B807" t="s">
        <v>851</v>
      </c>
      <c r="C807" s="153">
        <v>5902367808051</v>
      </c>
    </row>
    <row r="808" spans="1:3">
      <c r="A808">
        <v>807</v>
      </c>
      <c r="B808" t="s">
        <v>850</v>
      </c>
      <c r="C808" s="153">
        <v>5902367808068</v>
      </c>
    </row>
    <row r="809" spans="1:3">
      <c r="A809">
        <v>808</v>
      </c>
      <c r="B809" t="s">
        <v>849</v>
      </c>
      <c r="C809" s="153">
        <v>5902367808075</v>
      </c>
    </row>
    <row r="810" spans="1:3">
      <c r="A810">
        <v>809</v>
      </c>
      <c r="B810" t="s">
        <v>848</v>
      </c>
      <c r="C810" s="153">
        <v>5902367808082</v>
      </c>
    </row>
    <row r="811" spans="1:3">
      <c r="A811">
        <v>810</v>
      </c>
      <c r="B811" t="s">
        <v>847</v>
      </c>
      <c r="C811" s="153">
        <v>5902367808099</v>
      </c>
    </row>
    <row r="812" spans="1:3">
      <c r="A812">
        <v>811</v>
      </c>
      <c r="B812" t="s">
        <v>846</v>
      </c>
      <c r="C812" s="153">
        <v>5902367808105</v>
      </c>
    </row>
    <row r="813" spans="1:3">
      <c r="A813">
        <v>812</v>
      </c>
      <c r="B813" t="s">
        <v>845</v>
      </c>
      <c r="C813" s="153">
        <v>5902367808112</v>
      </c>
    </row>
    <row r="814" spans="1:3">
      <c r="A814">
        <v>813</v>
      </c>
      <c r="B814" t="s">
        <v>774</v>
      </c>
      <c r="C814" s="153">
        <v>5902367808129</v>
      </c>
    </row>
    <row r="815" spans="1:3">
      <c r="A815">
        <v>814</v>
      </c>
      <c r="B815" t="s">
        <v>773</v>
      </c>
      <c r="C815" s="153">
        <v>5902367808136</v>
      </c>
    </row>
    <row r="816" spans="1:3">
      <c r="A816">
        <v>815</v>
      </c>
      <c r="B816" t="s">
        <v>772</v>
      </c>
      <c r="C816" s="153">
        <v>5902367808143</v>
      </c>
    </row>
    <row r="817" spans="1:3">
      <c r="A817">
        <v>816</v>
      </c>
      <c r="B817" t="s">
        <v>771</v>
      </c>
      <c r="C817" s="153">
        <v>5902367808150</v>
      </c>
    </row>
    <row r="818" spans="1:3">
      <c r="A818">
        <v>817</v>
      </c>
      <c r="B818" t="s">
        <v>770</v>
      </c>
      <c r="C818" s="153">
        <v>5902367808167</v>
      </c>
    </row>
    <row r="819" spans="1:3">
      <c r="A819">
        <v>818</v>
      </c>
      <c r="B819" t="s">
        <v>769</v>
      </c>
      <c r="C819" s="153">
        <v>5902367808174</v>
      </c>
    </row>
    <row r="820" spans="1:3">
      <c r="A820">
        <v>819</v>
      </c>
      <c r="B820" t="s">
        <v>768</v>
      </c>
      <c r="C820" s="153">
        <v>5902367808181</v>
      </c>
    </row>
    <row r="821" spans="1:3">
      <c r="A821">
        <v>820</v>
      </c>
      <c r="B821" t="s">
        <v>767</v>
      </c>
      <c r="C821" s="153">
        <v>5902367808198</v>
      </c>
    </row>
    <row r="822" spans="1:3">
      <c r="A822">
        <v>821</v>
      </c>
      <c r="B822" t="s">
        <v>766</v>
      </c>
      <c r="C822" s="153">
        <v>5902367808204</v>
      </c>
    </row>
    <row r="823" spans="1:3">
      <c r="A823">
        <v>822</v>
      </c>
      <c r="B823" t="s">
        <v>765</v>
      </c>
      <c r="C823" s="153">
        <v>5902367808211</v>
      </c>
    </row>
    <row r="824" spans="1:3">
      <c r="A824">
        <v>823</v>
      </c>
      <c r="B824" t="s">
        <v>694</v>
      </c>
      <c r="C824" s="153">
        <v>5902367808228</v>
      </c>
    </row>
    <row r="825" spans="1:3">
      <c r="A825">
        <v>824</v>
      </c>
      <c r="B825" t="s">
        <v>693</v>
      </c>
      <c r="C825" s="153">
        <v>5902367808235</v>
      </c>
    </row>
    <row r="826" spans="1:3">
      <c r="A826">
        <v>825</v>
      </c>
      <c r="B826" t="s">
        <v>692</v>
      </c>
      <c r="C826" s="153">
        <v>5902367808242</v>
      </c>
    </row>
    <row r="827" spans="1:3">
      <c r="A827">
        <v>826</v>
      </c>
      <c r="B827" t="s">
        <v>691</v>
      </c>
      <c r="C827" s="153">
        <v>5902367808259</v>
      </c>
    </row>
    <row r="828" spans="1:3">
      <c r="A828">
        <v>827</v>
      </c>
      <c r="B828" t="s">
        <v>690</v>
      </c>
      <c r="C828" s="153">
        <v>5902367808266</v>
      </c>
    </row>
    <row r="829" spans="1:3">
      <c r="A829">
        <v>828</v>
      </c>
      <c r="B829" t="s">
        <v>689</v>
      </c>
      <c r="C829" s="153">
        <v>5902367808273</v>
      </c>
    </row>
    <row r="830" spans="1:3">
      <c r="A830">
        <v>829</v>
      </c>
      <c r="B830" t="s">
        <v>688</v>
      </c>
      <c r="C830" s="153">
        <v>5902367808280</v>
      </c>
    </row>
    <row r="831" spans="1:3">
      <c r="A831">
        <v>830</v>
      </c>
      <c r="B831" t="s">
        <v>687</v>
      </c>
      <c r="C831" s="153">
        <v>5902367808297</v>
      </c>
    </row>
    <row r="832" spans="1:3">
      <c r="A832">
        <v>831</v>
      </c>
      <c r="B832" t="s">
        <v>686</v>
      </c>
      <c r="C832" s="153">
        <v>5902367808303</v>
      </c>
    </row>
    <row r="833" spans="1:3">
      <c r="A833">
        <v>832</v>
      </c>
      <c r="B833" t="s">
        <v>685</v>
      </c>
      <c r="C833" s="153">
        <v>5902367808310</v>
      </c>
    </row>
    <row r="834" spans="1:3">
      <c r="A834">
        <v>833</v>
      </c>
      <c r="B834" t="s">
        <v>614</v>
      </c>
      <c r="C834" s="153">
        <v>5902367808327</v>
      </c>
    </row>
    <row r="835" spans="1:3">
      <c r="A835">
        <v>834</v>
      </c>
      <c r="B835" t="s">
        <v>613</v>
      </c>
      <c r="C835" s="153">
        <v>5902367808334</v>
      </c>
    </row>
    <row r="836" spans="1:3">
      <c r="A836">
        <v>835</v>
      </c>
      <c r="B836" t="s">
        <v>612</v>
      </c>
      <c r="C836" s="153">
        <v>5902367808341</v>
      </c>
    </row>
    <row r="837" spans="1:3">
      <c r="A837">
        <v>836</v>
      </c>
      <c r="B837" t="s">
        <v>611</v>
      </c>
      <c r="C837" s="153">
        <v>5902367808358</v>
      </c>
    </row>
    <row r="838" spans="1:3">
      <c r="A838">
        <v>837</v>
      </c>
      <c r="B838" t="s">
        <v>610</v>
      </c>
      <c r="C838" s="153">
        <v>5902367808365</v>
      </c>
    </row>
    <row r="839" spans="1:3">
      <c r="A839">
        <v>838</v>
      </c>
      <c r="B839" t="s">
        <v>609</v>
      </c>
      <c r="C839" s="153">
        <v>5902367808372</v>
      </c>
    </row>
    <row r="840" spans="1:3">
      <c r="A840">
        <v>839</v>
      </c>
      <c r="B840" t="s">
        <v>608</v>
      </c>
      <c r="C840" s="153">
        <v>5902367808389</v>
      </c>
    </row>
    <row r="841" spans="1:3">
      <c r="A841">
        <v>840</v>
      </c>
      <c r="B841" t="s">
        <v>607</v>
      </c>
      <c r="C841" s="153">
        <v>5902367808396</v>
      </c>
    </row>
    <row r="842" spans="1:3">
      <c r="A842">
        <v>841</v>
      </c>
      <c r="B842" t="s">
        <v>606</v>
      </c>
      <c r="C842" s="153">
        <v>5902367808402</v>
      </c>
    </row>
    <row r="843" spans="1:3">
      <c r="A843">
        <v>842</v>
      </c>
      <c r="B843" t="s">
        <v>605</v>
      </c>
      <c r="C843" s="153">
        <v>5902367808419</v>
      </c>
    </row>
    <row r="844" spans="1:3">
      <c r="A844">
        <v>843</v>
      </c>
      <c r="B844" t="s">
        <v>534</v>
      </c>
      <c r="C844" s="153">
        <v>5902367808426</v>
      </c>
    </row>
    <row r="845" spans="1:3">
      <c r="A845">
        <v>844</v>
      </c>
      <c r="B845" t="s">
        <v>533</v>
      </c>
      <c r="C845" s="153">
        <v>5902367808433</v>
      </c>
    </row>
    <row r="846" spans="1:3">
      <c r="A846">
        <v>845</v>
      </c>
      <c r="B846" t="s">
        <v>532</v>
      </c>
      <c r="C846" s="153">
        <v>5902367808440</v>
      </c>
    </row>
    <row r="847" spans="1:3">
      <c r="A847">
        <v>846</v>
      </c>
      <c r="B847" t="s">
        <v>531</v>
      </c>
      <c r="C847" s="153">
        <v>5902367808457</v>
      </c>
    </row>
    <row r="848" spans="1:3">
      <c r="A848">
        <v>847</v>
      </c>
      <c r="B848" t="s">
        <v>530</v>
      </c>
      <c r="C848" s="153">
        <v>5902367808464</v>
      </c>
    </row>
    <row r="849" spans="1:3">
      <c r="A849">
        <v>848</v>
      </c>
      <c r="B849" t="s">
        <v>529</v>
      </c>
      <c r="C849" s="153">
        <v>5902367808471</v>
      </c>
    </row>
    <row r="850" spans="1:3">
      <c r="A850">
        <v>849</v>
      </c>
      <c r="B850" t="s">
        <v>528</v>
      </c>
      <c r="C850" s="153">
        <v>5902367808488</v>
      </c>
    </row>
    <row r="851" spans="1:3">
      <c r="A851">
        <v>850</v>
      </c>
      <c r="B851" t="s">
        <v>527</v>
      </c>
      <c r="C851" s="153">
        <v>5902367808495</v>
      </c>
    </row>
    <row r="852" spans="1:3">
      <c r="A852">
        <v>851</v>
      </c>
      <c r="B852" t="s">
        <v>526</v>
      </c>
      <c r="C852" s="153">
        <v>5902367808501</v>
      </c>
    </row>
    <row r="853" spans="1:3">
      <c r="A853">
        <v>852</v>
      </c>
      <c r="B853" t="s">
        <v>525</v>
      </c>
      <c r="C853" s="153">
        <v>5902367808518</v>
      </c>
    </row>
    <row r="854" spans="1:3">
      <c r="A854">
        <v>853</v>
      </c>
      <c r="B854" t="s">
        <v>1790</v>
      </c>
      <c r="C854" s="153">
        <v>5902367808525</v>
      </c>
    </row>
    <row r="855" spans="1:3">
      <c r="A855">
        <v>854</v>
      </c>
      <c r="B855" t="s">
        <v>1791</v>
      </c>
      <c r="C855" s="153">
        <v>5902367808532</v>
      </c>
    </row>
    <row r="856" spans="1:3">
      <c r="A856">
        <v>855</v>
      </c>
      <c r="B856" t="s">
        <v>1792</v>
      </c>
      <c r="C856" s="153">
        <v>5902367808549</v>
      </c>
    </row>
    <row r="857" spans="1:3">
      <c r="A857">
        <v>856</v>
      </c>
      <c r="B857" t="s">
        <v>1793</v>
      </c>
      <c r="C857" s="153">
        <v>5902367808556</v>
      </c>
    </row>
    <row r="858" spans="1:3">
      <c r="A858">
        <v>857</v>
      </c>
      <c r="B858" t="s">
        <v>1794</v>
      </c>
      <c r="C858" s="153">
        <v>5902367808563</v>
      </c>
    </row>
    <row r="859" spans="1:3">
      <c r="A859">
        <v>858</v>
      </c>
      <c r="B859" t="s">
        <v>1795</v>
      </c>
      <c r="C859" s="153">
        <v>5902367808570</v>
      </c>
    </row>
    <row r="860" spans="1:3">
      <c r="A860">
        <v>859</v>
      </c>
      <c r="B860" t="s">
        <v>1796</v>
      </c>
      <c r="C860" s="153">
        <v>5902367808587</v>
      </c>
    </row>
    <row r="861" spans="1:3">
      <c r="A861">
        <v>860</v>
      </c>
      <c r="B861" t="s">
        <v>1797</v>
      </c>
      <c r="C861" s="153">
        <v>5902367808594</v>
      </c>
    </row>
    <row r="862" spans="1:3">
      <c r="A862">
        <v>861</v>
      </c>
      <c r="B862" t="s">
        <v>1798</v>
      </c>
      <c r="C862" s="153">
        <v>5902367808600</v>
      </c>
    </row>
    <row r="863" spans="1:3">
      <c r="A863">
        <v>862</v>
      </c>
      <c r="B863" t="s">
        <v>1799</v>
      </c>
      <c r="C863" s="153">
        <v>5902367808617</v>
      </c>
    </row>
    <row r="864" spans="1:3">
      <c r="A864">
        <v>863</v>
      </c>
      <c r="B864" t="s">
        <v>1564</v>
      </c>
      <c r="C864" s="153">
        <v>5902367808624</v>
      </c>
    </row>
    <row r="865" spans="1:3">
      <c r="A865">
        <v>864</v>
      </c>
      <c r="B865" t="s">
        <v>1563</v>
      </c>
      <c r="C865" s="153">
        <v>5902367808631</v>
      </c>
    </row>
    <row r="866" spans="1:3">
      <c r="A866">
        <v>865</v>
      </c>
      <c r="B866" t="s">
        <v>1562</v>
      </c>
      <c r="C866" s="153">
        <v>5902367808648</v>
      </c>
    </row>
    <row r="867" spans="1:3">
      <c r="A867">
        <v>866</v>
      </c>
      <c r="B867" t="s">
        <v>1561</v>
      </c>
      <c r="C867" s="153">
        <v>5902367808655</v>
      </c>
    </row>
    <row r="868" spans="1:3">
      <c r="A868">
        <v>867</v>
      </c>
      <c r="B868" t="s">
        <v>1560</v>
      </c>
      <c r="C868" s="153">
        <v>5902367808662</v>
      </c>
    </row>
    <row r="869" spans="1:3">
      <c r="A869">
        <v>868</v>
      </c>
      <c r="B869" t="s">
        <v>1559</v>
      </c>
      <c r="C869" s="153">
        <v>5902367808679</v>
      </c>
    </row>
    <row r="870" spans="1:3">
      <c r="A870">
        <v>869</v>
      </c>
      <c r="B870" t="s">
        <v>1558</v>
      </c>
      <c r="C870" s="153">
        <v>5902367808686</v>
      </c>
    </row>
    <row r="871" spans="1:3">
      <c r="A871">
        <v>870</v>
      </c>
      <c r="B871" t="s">
        <v>1557</v>
      </c>
      <c r="C871" s="153">
        <v>5902367808693</v>
      </c>
    </row>
    <row r="872" spans="1:3">
      <c r="A872">
        <v>871</v>
      </c>
      <c r="B872" t="s">
        <v>1556</v>
      </c>
      <c r="C872" s="153">
        <v>5902367808709</v>
      </c>
    </row>
    <row r="873" spans="1:3">
      <c r="A873">
        <v>872</v>
      </c>
      <c r="B873" t="s">
        <v>1555</v>
      </c>
      <c r="C873" s="153">
        <v>5902367808716</v>
      </c>
    </row>
    <row r="874" spans="1:3">
      <c r="A874">
        <v>873</v>
      </c>
      <c r="B874" t="s">
        <v>1484</v>
      </c>
      <c r="C874" s="153">
        <v>5902367808723</v>
      </c>
    </row>
    <row r="875" spans="1:3">
      <c r="A875">
        <v>874</v>
      </c>
      <c r="B875" t="s">
        <v>1483</v>
      </c>
      <c r="C875" s="153">
        <v>5902367808730</v>
      </c>
    </row>
    <row r="876" spans="1:3">
      <c r="A876">
        <v>875</v>
      </c>
      <c r="B876" t="s">
        <v>1482</v>
      </c>
      <c r="C876" s="153">
        <v>5902367808747</v>
      </c>
    </row>
    <row r="877" spans="1:3">
      <c r="A877">
        <v>876</v>
      </c>
      <c r="B877" t="s">
        <v>1481</v>
      </c>
      <c r="C877" s="153">
        <v>5902367808754</v>
      </c>
    </row>
    <row r="878" spans="1:3">
      <c r="A878">
        <v>877</v>
      </c>
      <c r="B878" t="s">
        <v>1480</v>
      </c>
      <c r="C878" s="153">
        <v>5902367808761</v>
      </c>
    </row>
    <row r="879" spans="1:3">
      <c r="A879">
        <v>878</v>
      </c>
      <c r="B879" t="s">
        <v>1479</v>
      </c>
      <c r="C879" s="153">
        <v>5902367808778</v>
      </c>
    </row>
    <row r="880" spans="1:3">
      <c r="A880">
        <v>879</v>
      </c>
      <c r="B880" t="s">
        <v>1478</v>
      </c>
      <c r="C880" s="153">
        <v>5902367808785</v>
      </c>
    </row>
    <row r="881" spans="1:3">
      <c r="A881">
        <v>880</v>
      </c>
      <c r="B881" t="s">
        <v>1477</v>
      </c>
      <c r="C881" s="153">
        <v>5902367808792</v>
      </c>
    </row>
    <row r="882" spans="1:3">
      <c r="A882">
        <v>881</v>
      </c>
      <c r="B882" t="s">
        <v>1476</v>
      </c>
      <c r="C882" s="153">
        <v>5902367808808</v>
      </c>
    </row>
    <row r="883" spans="1:3">
      <c r="A883">
        <v>882</v>
      </c>
      <c r="B883" t="s">
        <v>1475</v>
      </c>
      <c r="C883" s="153">
        <v>5902367808815</v>
      </c>
    </row>
    <row r="884" spans="1:3">
      <c r="A884">
        <v>883</v>
      </c>
      <c r="B884" t="s">
        <v>1404</v>
      </c>
      <c r="C884" s="153">
        <v>5902367808822</v>
      </c>
    </row>
    <row r="885" spans="1:3">
      <c r="A885">
        <v>884</v>
      </c>
      <c r="B885" t="s">
        <v>1403</v>
      </c>
      <c r="C885" s="153">
        <v>5902367808839</v>
      </c>
    </row>
    <row r="886" spans="1:3">
      <c r="A886">
        <v>885</v>
      </c>
      <c r="B886" t="s">
        <v>1402</v>
      </c>
      <c r="C886" s="153">
        <v>5902367808846</v>
      </c>
    </row>
    <row r="887" spans="1:3">
      <c r="A887">
        <v>886</v>
      </c>
      <c r="B887" t="s">
        <v>1401</v>
      </c>
      <c r="C887" s="153">
        <v>5902367808853</v>
      </c>
    </row>
    <row r="888" spans="1:3">
      <c r="A888">
        <v>887</v>
      </c>
      <c r="B888" t="s">
        <v>1400</v>
      </c>
      <c r="C888" s="153">
        <v>5902367808860</v>
      </c>
    </row>
    <row r="889" spans="1:3">
      <c r="A889">
        <v>888</v>
      </c>
      <c r="B889" t="s">
        <v>1399</v>
      </c>
      <c r="C889" s="153">
        <v>5902367808877</v>
      </c>
    </row>
    <row r="890" spans="1:3">
      <c r="A890">
        <v>889</v>
      </c>
      <c r="B890" t="s">
        <v>1398</v>
      </c>
      <c r="C890" s="153">
        <v>5902367808884</v>
      </c>
    </row>
    <row r="891" spans="1:3">
      <c r="A891">
        <v>890</v>
      </c>
      <c r="B891" t="s">
        <v>1397</v>
      </c>
      <c r="C891" s="153">
        <v>5902367808891</v>
      </c>
    </row>
    <row r="892" spans="1:3">
      <c r="A892">
        <v>891</v>
      </c>
      <c r="B892" t="s">
        <v>1396</v>
      </c>
      <c r="C892" s="153">
        <v>5902367808907</v>
      </c>
    </row>
    <row r="893" spans="1:3">
      <c r="A893">
        <v>892</v>
      </c>
      <c r="B893" t="s">
        <v>1395</v>
      </c>
      <c r="C893" s="153">
        <v>5902367808914</v>
      </c>
    </row>
    <row r="894" spans="1:3">
      <c r="A894">
        <v>893</v>
      </c>
      <c r="B894" t="s">
        <v>1324</v>
      </c>
      <c r="C894" s="153">
        <v>5902367808921</v>
      </c>
    </row>
    <row r="895" spans="1:3">
      <c r="A895">
        <v>894</v>
      </c>
      <c r="B895" t="s">
        <v>1323</v>
      </c>
      <c r="C895" s="153">
        <v>5902367808938</v>
      </c>
    </row>
    <row r="896" spans="1:3">
      <c r="A896">
        <v>895</v>
      </c>
      <c r="B896" t="s">
        <v>1322</v>
      </c>
      <c r="C896" s="153">
        <v>5902367808945</v>
      </c>
    </row>
    <row r="897" spans="1:3">
      <c r="A897">
        <v>896</v>
      </c>
      <c r="B897" t="s">
        <v>1321</v>
      </c>
      <c r="C897" s="153">
        <v>5902367808952</v>
      </c>
    </row>
    <row r="898" spans="1:3">
      <c r="A898">
        <v>897</v>
      </c>
      <c r="B898" t="s">
        <v>1320</v>
      </c>
      <c r="C898" s="153">
        <v>5902367808969</v>
      </c>
    </row>
    <row r="899" spans="1:3">
      <c r="A899">
        <v>898</v>
      </c>
      <c r="B899" t="s">
        <v>1319</v>
      </c>
      <c r="C899" s="153">
        <v>5902367808976</v>
      </c>
    </row>
    <row r="900" spans="1:3">
      <c r="A900">
        <v>899</v>
      </c>
      <c r="B900" t="s">
        <v>1318</v>
      </c>
      <c r="C900" s="153">
        <v>5902367808983</v>
      </c>
    </row>
    <row r="901" spans="1:3">
      <c r="A901">
        <v>900</v>
      </c>
      <c r="B901" t="s">
        <v>1317</v>
      </c>
      <c r="C901" s="153">
        <v>5902367808990</v>
      </c>
    </row>
    <row r="902" spans="1:3">
      <c r="A902">
        <v>901</v>
      </c>
      <c r="B902" t="s">
        <v>1316</v>
      </c>
      <c r="C902" s="153">
        <v>5902367809003</v>
      </c>
    </row>
    <row r="903" spans="1:3">
      <c r="A903">
        <v>902</v>
      </c>
      <c r="B903" t="s">
        <v>1315</v>
      </c>
      <c r="C903" s="153">
        <v>5902367809010</v>
      </c>
    </row>
    <row r="904" spans="1:3">
      <c r="A904">
        <v>903</v>
      </c>
      <c r="B904" t="s">
        <v>1244</v>
      </c>
      <c r="C904" s="153">
        <v>5902367809027</v>
      </c>
    </row>
    <row r="905" spans="1:3">
      <c r="A905">
        <v>904</v>
      </c>
      <c r="B905" t="s">
        <v>1243</v>
      </c>
      <c r="C905" s="153">
        <v>5902367809034</v>
      </c>
    </row>
    <row r="906" spans="1:3">
      <c r="A906">
        <v>905</v>
      </c>
      <c r="B906" t="s">
        <v>1242</v>
      </c>
      <c r="C906" s="153">
        <v>5902367809041</v>
      </c>
    </row>
    <row r="907" spans="1:3">
      <c r="A907">
        <v>906</v>
      </c>
      <c r="B907" t="s">
        <v>1241</v>
      </c>
      <c r="C907" s="153">
        <v>5902367809058</v>
      </c>
    </row>
    <row r="908" spans="1:3">
      <c r="A908">
        <v>907</v>
      </c>
      <c r="B908" t="s">
        <v>1240</v>
      </c>
      <c r="C908" s="153">
        <v>5902367809065</v>
      </c>
    </row>
    <row r="909" spans="1:3">
      <c r="A909">
        <v>908</v>
      </c>
      <c r="B909" t="s">
        <v>1239</v>
      </c>
      <c r="C909" s="153">
        <v>5902367809072</v>
      </c>
    </row>
    <row r="910" spans="1:3">
      <c r="A910">
        <v>909</v>
      </c>
      <c r="B910" t="s">
        <v>1238</v>
      </c>
      <c r="C910" s="153">
        <v>5902367809089</v>
      </c>
    </row>
    <row r="911" spans="1:3">
      <c r="A911">
        <v>910</v>
      </c>
      <c r="B911" t="s">
        <v>1237</v>
      </c>
      <c r="C911" s="153">
        <v>5902367809096</v>
      </c>
    </row>
    <row r="912" spans="1:3">
      <c r="A912">
        <v>911</v>
      </c>
      <c r="B912" t="s">
        <v>1236</v>
      </c>
      <c r="C912" s="153">
        <v>5902367809102</v>
      </c>
    </row>
    <row r="913" spans="1:3">
      <c r="A913">
        <v>912</v>
      </c>
      <c r="B913" t="s">
        <v>1235</v>
      </c>
      <c r="C913" s="153">
        <v>5902367809119</v>
      </c>
    </row>
    <row r="914" spans="1:3">
      <c r="A914">
        <v>913</v>
      </c>
      <c r="B914" t="s">
        <v>1164</v>
      </c>
      <c r="C914" s="153">
        <v>5902367809126</v>
      </c>
    </row>
    <row r="915" spans="1:3">
      <c r="A915">
        <v>914</v>
      </c>
      <c r="B915" t="s">
        <v>1163</v>
      </c>
      <c r="C915" s="153">
        <v>5902367809133</v>
      </c>
    </row>
    <row r="916" spans="1:3">
      <c r="A916">
        <v>915</v>
      </c>
      <c r="B916" t="s">
        <v>1162</v>
      </c>
      <c r="C916" s="153">
        <v>5902367809140</v>
      </c>
    </row>
    <row r="917" spans="1:3">
      <c r="A917">
        <v>916</v>
      </c>
      <c r="B917" t="s">
        <v>1161</v>
      </c>
      <c r="C917" s="153">
        <v>5902367809157</v>
      </c>
    </row>
    <row r="918" spans="1:3">
      <c r="A918">
        <v>917</v>
      </c>
      <c r="B918" t="s">
        <v>1160</v>
      </c>
      <c r="C918" s="153">
        <v>5902367809164</v>
      </c>
    </row>
    <row r="919" spans="1:3">
      <c r="A919">
        <v>918</v>
      </c>
      <c r="B919" t="s">
        <v>1159</v>
      </c>
      <c r="C919" s="153">
        <v>5902367809171</v>
      </c>
    </row>
    <row r="920" spans="1:3">
      <c r="A920">
        <v>919</v>
      </c>
      <c r="B920" t="s">
        <v>1158</v>
      </c>
      <c r="C920" s="153">
        <v>5902367809188</v>
      </c>
    </row>
    <row r="921" spans="1:3">
      <c r="A921">
        <v>920</v>
      </c>
      <c r="B921" t="s">
        <v>1157</v>
      </c>
      <c r="C921" s="153">
        <v>5902367809195</v>
      </c>
    </row>
    <row r="922" spans="1:3">
      <c r="A922">
        <v>921</v>
      </c>
      <c r="B922" t="s">
        <v>1156</v>
      </c>
      <c r="C922" s="153">
        <v>5902367809201</v>
      </c>
    </row>
    <row r="923" spans="1:3">
      <c r="A923">
        <v>922</v>
      </c>
      <c r="B923" t="s">
        <v>1155</v>
      </c>
      <c r="C923" s="153">
        <v>5902367809218</v>
      </c>
    </row>
    <row r="924" spans="1:3">
      <c r="A924">
        <v>923</v>
      </c>
      <c r="B924" t="s">
        <v>1084</v>
      </c>
      <c r="C924" s="153">
        <v>5902367809225</v>
      </c>
    </row>
    <row r="925" spans="1:3">
      <c r="A925">
        <v>924</v>
      </c>
      <c r="B925" t="s">
        <v>1083</v>
      </c>
      <c r="C925" s="153">
        <v>5902367809232</v>
      </c>
    </row>
    <row r="926" spans="1:3">
      <c r="A926">
        <v>925</v>
      </c>
      <c r="B926" t="s">
        <v>1082</v>
      </c>
      <c r="C926" s="153">
        <v>5902367809249</v>
      </c>
    </row>
    <row r="927" spans="1:3">
      <c r="A927">
        <v>926</v>
      </c>
      <c r="B927" t="s">
        <v>1081</v>
      </c>
      <c r="C927" s="153">
        <v>5902367809256</v>
      </c>
    </row>
    <row r="928" spans="1:3">
      <c r="A928">
        <v>927</v>
      </c>
      <c r="B928" t="s">
        <v>1080</v>
      </c>
      <c r="C928" s="153">
        <v>5902367809263</v>
      </c>
    </row>
    <row r="929" spans="1:3">
      <c r="A929">
        <v>928</v>
      </c>
      <c r="B929" t="s">
        <v>1079</v>
      </c>
      <c r="C929" s="153">
        <v>5902367809270</v>
      </c>
    </row>
    <row r="930" spans="1:3">
      <c r="A930">
        <v>929</v>
      </c>
      <c r="B930" t="s">
        <v>1078</v>
      </c>
      <c r="C930" s="153">
        <v>5902367809287</v>
      </c>
    </row>
    <row r="931" spans="1:3">
      <c r="A931">
        <v>930</v>
      </c>
      <c r="B931" t="s">
        <v>1077</v>
      </c>
      <c r="C931" s="153">
        <v>5902367809294</v>
      </c>
    </row>
    <row r="932" spans="1:3">
      <c r="A932">
        <v>931</v>
      </c>
      <c r="B932" t="s">
        <v>1076</v>
      </c>
      <c r="C932" s="153">
        <v>5902367809300</v>
      </c>
    </row>
    <row r="933" spans="1:3">
      <c r="A933">
        <v>932</v>
      </c>
      <c r="B933" t="s">
        <v>1075</v>
      </c>
      <c r="C933" s="153">
        <v>5902367809317</v>
      </c>
    </row>
    <row r="934" spans="1:3">
      <c r="A934">
        <v>933</v>
      </c>
      <c r="B934" t="s">
        <v>1004</v>
      </c>
      <c r="C934" s="153">
        <v>5902367809324</v>
      </c>
    </row>
    <row r="935" spans="1:3">
      <c r="A935">
        <v>934</v>
      </c>
      <c r="B935" t="s">
        <v>1003</v>
      </c>
      <c r="C935" s="153">
        <v>5902367809331</v>
      </c>
    </row>
    <row r="936" spans="1:3">
      <c r="A936">
        <v>935</v>
      </c>
      <c r="B936" t="s">
        <v>1002</v>
      </c>
      <c r="C936" s="153">
        <v>5902367809348</v>
      </c>
    </row>
    <row r="937" spans="1:3">
      <c r="A937">
        <v>936</v>
      </c>
      <c r="B937" t="s">
        <v>1001</v>
      </c>
      <c r="C937" s="153">
        <v>5902367809355</v>
      </c>
    </row>
    <row r="938" spans="1:3">
      <c r="A938">
        <v>937</v>
      </c>
      <c r="B938" t="s">
        <v>1000</v>
      </c>
      <c r="C938" s="153">
        <v>5902367809362</v>
      </c>
    </row>
    <row r="939" spans="1:3">
      <c r="A939">
        <v>938</v>
      </c>
      <c r="B939" t="s">
        <v>999</v>
      </c>
      <c r="C939" s="153">
        <v>5902367809379</v>
      </c>
    </row>
    <row r="940" spans="1:3">
      <c r="A940">
        <v>939</v>
      </c>
      <c r="B940" t="s">
        <v>998</v>
      </c>
      <c r="C940" s="153">
        <v>5902367809386</v>
      </c>
    </row>
    <row r="941" spans="1:3">
      <c r="A941">
        <v>940</v>
      </c>
      <c r="B941" t="s">
        <v>997</v>
      </c>
      <c r="C941" s="153">
        <v>5902367809393</v>
      </c>
    </row>
    <row r="942" spans="1:3">
      <c r="A942">
        <v>941</v>
      </c>
      <c r="B942" t="s">
        <v>996</v>
      </c>
      <c r="C942" s="153">
        <v>5902367809409</v>
      </c>
    </row>
    <row r="943" spans="1:3">
      <c r="A943">
        <v>942</v>
      </c>
      <c r="B943" t="s">
        <v>995</v>
      </c>
      <c r="C943" s="153">
        <v>5902367809416</v>
      </c>
    </row>
    <row r="944" spans="1:3">
      <c r="A944">
        <v>943</v>
      </c>
      <c r="B944" t="s">
        <v>924</v>
      </c>
      <c r="C944" s="153">
        <v>5902367809423</v>
      </c>
    </row>
    <row r="945" spans="1:3">
      <c r="A945">
        <v>944</v>
      </c>
      <c r="B945" t="s">
        <v>923</v>
      </c>
      <c r="C945" s="153">
        <v>5902367809430</v>
      </c>
    </row>
    <row r="946" spans="1:3">
      <c r="A946">
        <v>945</v>
      </c>
      <c r="B946" t="s">
        <v>922</v>
      </c>
      <c r="C946" s="153">
        <v>5902367809447</v>
      </c>
    </row>
    <row r="947" spans="1:3">
      <c r="A947">
        <v>946</v>
      </c>
      <c r="B947" t="s">
        <v>921</v>
      </c>
      <c r="C947" s="153">
        <v>5902367809454</v>
      </c>
    </row>
    <row r="948" spans="1:3">
      <c r="A948">
        <v>947</v>
      </c>
      <c r="B948" t="s">
        <v>920</v>
      </c>
      <c r="C948" s="153">
        <v>5902367809461</v>
      </c>
    </row>
    <row r="949" spans="1:3">
      <c r="A949">
        <v>948</v>
      </c>
      <c r="B949" t="s">
        <v>919</v>
      </c>
      <c r="C949" s="153">
        <v>5902367809478</v>
      </c>
    </row>
    <row r="950" spans="1:3">
      <c r="A950">
        <v>949</v>
      </c>
      <c r="B950" t="s">
        <v>918</v>
      </c>
      <c r="C950" s="153">
        <v>5902367809485</v>
      </c>
    </row>
    <row r="951" spans="1:3">
      <c r="A951">
        <v>950</v>
      </c>
      <c r="B951" t="s">
        <v>917</v>
      </c>
      <c r="C951" s="153">
        <v>5902367809492</v>
      </c>
    </row>
    <row r="952" spans="1:3">
      <c r="A952">
        <v>951</v>
      </c>
      <c r="B952" t="s">
        <v>916</v>
      </c>
      <c r="C952" s="153">
        <v>5902367809508</v>
      </c>
    </row>
    <row r="953" spans="1:3">
      <c r="A953">
        <v>952</v>
      </c>
      <c r="B953" t="s">
        <v>915</v>
      </c>
      <c r="C953" s="153">
        <v>5902367809515</v>
      </c>
    </row>
    <row r="954" spans="1:3">
      <c r="A954">
        <v>953</v>
      </c>
      <c r="B954" t="s">
        <v>844</v>
      </c>
      <c r="C954" s="153">
        <v>5902367809522</v>
      </c>
    </row>
    <row r="955" spans="1:3">
      <c r="A955">
        <v>954</v>
      </c>
      <c r="B955" t="s">
        <v>843</v>
      </c>
      <c r="C955" s="153">
        <v>5902367809539</v>
      </c>
    </row>
    <row r="956" spans="1:3">
      <c r="A956">
        <v>955</v>
      </c>
      <c r="B956" t="s">
        <v>842</v>
      </c>
      <c r="C956" s="153">
        <v>5902367809546</v>
      </c>
    </row>
    <row r="957" spans="1:3">
      <c r="A957">
        <v>956</v>
      </c>
      <c r="B957" t="s">
        <v>841</v>
      </c>
      <c r="C957" s="153">
        <v>5902367809553</v>
      </c>
    </row>
    <row r="958" spans="1:3">
      <c r="A958">
        <v>957</v>
      </c>
      <c r="B958" t="s">
        <v>840</v>
      </c>
      <c r="C958" s="153">
        <v>5902367809560</v>
      </c>
    </row>
    <row r="959" spans="1:3">
      <c r="A959">
        <v>958</v>
      </c>
      <c r="B959" t="s">
        <v>839</v>
      </c>
      <c r="C959" s="153">
        <v>5902367809577</v>
      </c>
    </row>
    <row r="960" spans="1:3">
      <c r="A960">
        <v>959</v>
      </c>
      <c r="B960" t="s">
        <v>838</v>
      </c>
      <c r="C960" s="153">
        <v>5902367809584</v>
      </c>
    </row>
    <row r="961" spans="1:3">
      <c r="A961">
        <v>960</v>
      </c>
      <c r="B961" t="s">
        <v>837</v>
      </c>
      <c r="C961" s="153">
        <v>5902367809591</v>
      </c>
    </row>
    <row r="962" spans="1:3">
      <c r="A962">
        <v>961</v>
      </c>
      <c r="B962" t="s">
        <v>836</v>
      </c>
      <c r="C962" s="153">
        <v>5902367809607</v>
      </c>
    </row>
    <row r="963" spans="1:3">
      <c r="A963">
        <v>962</v>
      </c>
      <c r="B963" t="s">
        <v>835</v>
      </c>
      <c r="C963" s="153">
        <v>5902367809614</v>
      </c>
    </row>
    <row r="964" spans="1:3">
      <c r="A964">
        <v>963</v>
      </c>
      <c r="B964" t="s">
        <v>764</v>
      </c>
      <c r="C964" s="153">
        <v>5902367809621</v>
      </c>
    </row>
    <row r="965" spans="1:3">
      <c r="A965">
        <v>964</v>
      </c>
      <c r="B965" t="s">
        <v>763</v>
      </c>
      <c r="C965" s="153">
        <v>5902367809638</v>
      </c>
    </row>
    <row r="966" spans="1:3">
      <c r="A966">
        <v>965</v>
      </c>
      <c r="B966" t="s">
        <v>762</v>
      </c>
      <c r="C966" s="153">
        <v>5902367809645</v>
      </c>
    </row>
    <row r="967" spans="1:3">
      <c r="A967">
        <v>966</v>
      </c>
      <c r="B967" t="s">
        <v>761</v>
      </c>
      <c r="C967" s="153">
        <v>5902367809652</v>
      </c>
    </row>
    <row r="968" spans="1:3">
      <c r="A968">
        <v>967</v>
      </c>
      <c r="B968" t="s">
        <v>760</v>
      </c>
      <c r="C968" s="153">
        <v>5902367809669</v>
      </c>
    </row>
    <row r="969" spans="1:3">
      <c r="A969">
        <v>968</v>
      </c>
      <c r="B969" t="s">
        <v>759</v>
      </c>
      <c r="C969" s="153">
        <v>5902367809676</v>
      </c>
    </row>
    <row r="970" spans="1:3">
      <c r="A970">
        <v>969</v>
      </c>
      <c r="B970" t="s">
        <v>758</v>
      </c>
      <c r="C970" s="153">
        <v>5902367809683</v>
      </c>
    </row>
    <row r="971" spans="1:3">
      <c r="A971">
        <v>970</v>
      </c>
      <c r="B971" t="s">
        <v>757</v>
      </c>
      <c r="C971" s="153">
        <v>5902367809690</v>
      </c>
    </row>
    <row r="972" spans="1:3">
      <c r="A972">
        <v>971</v>
      </c>
      <c r="B972" t="s">
        <v>756</v>
      </c>
      <c r="C972" s="153">
        <v>5902367809706</v>
      </c>
    </row>
    <row r="973" spans="1:3">
      <c r="A973">
        <v>972</v>
      </c>
      <c r="B973" t="s">
        <v>755</v>
      </c>
      <c r="C973" s="153">
        <v>5902367809713</v>
      </c>
    </row>
    <row r="974" spans="1:3">
      <c r="A974">
        <v>973</v>
      </c>
      <c r="B974" t="s">
        <v>684</v>
      </c>
      <c r="C974" s="153">
        <v>5902367809720</v>
      </c>
    </row>
    <row r="975" spans="1:3">
      <c r="A975">
        <v>974</v>
      </c>
      <c r="B975" t="s">
        <v>683</v>
      </c>
      <c r="C975" s="153">
        <v>5902367809737</v>
      </c>
    </row>
    <row r="976" spans="1:3">
      <c r="A976">
        <v>975</v>
      </c>
      <c r="B976" t="s">
        <v>682</v>
      </c>
      <c r="C976" s="153">
        <v>5902367809744</v>
      </c>
    </row>
    <row r="977" spans="1:3">
      <c r="A977">
        <v>976</v>
      </c>
      <c r="B977" t="s">
        <v>681</v>
      </c>
      <c r="C977" s="153">
        <v>5902367809751</v>
      </c>
    </row>
    <row r="978" spans="1:3">
      <c r="A978">
        <v>977</v>
      </c>
      <c r="B978" t="s">
        <v>680</v>
      </c>
      <c r="C978" s="153">
        <v>5902367809768</v>
      </c>
    </row>
    <row r="979" spans="1:3">
      <c r="A979">
        <v>978</v>
      </c>
      <c r="B979" t="s">
        <v>679</v>
      </c>
      <c r="C979" s="153">
        <v>5902367809775</v>
      </c>
    </row>
    <row r="980" spans="1:3">
      <c r="A980">
        <v>979</v>
      </c>
      <c r="B980" t="s">
        <v>678</v>
      </c>
      <c r="C980" s="153">
        <v>5902367809782</v>
      </c>
    </row>
    <row r="981" spans="1:3">
      <c r="A981">
        <v>980</v>
      </c>
      <c r="B981" t="s">
        <v>677</v>
      </c>
      <c r="C981" s="153">
        <v>5902367809799</v>
      </c>
    </row>
    <row r="982" spans="1:3">
      <c r="A982">
        <v>981</v>
      </c>
      <c r="B982" t="s">
        <v>676</v>
      </c>
      <c r="C982" s="153">
        <v>5902367809805</v>
      </c>
    </row>
    <row r="983" spans="1:3">
      <c r="A983">
        <v>982</v>
      </c>
      <c r="B983" t="s">
        <v>675</v>
      </c>
      <c r="C983" s="153">
        <v>5902367809812</v>
      </c>
    </row>
    <row r="984" spans="1:3">
      <c r="A984">
        <v>983</v>
      </c>
      <c r="B984" t="s">
        <v>604</v>
      </c>
      <c r="C984" s="153">
        <v>5902367809829</v>
      </c>
    </row>
    <row r="985" spans="1:3">
      <c r="A985">
        <v>984</v>
      </c>
      <c r="B985" t="s">
        <v>603</v>
      </c>
      <c r="C985" s="153">
        <v>5902367809836</v>
      </c>
    </row>
    <row r="986" spans="1:3">
      <c r="A986">
        <v>985</v>
      </c>
      <c r="B986" t="s">
        <v>602</v>
      </c>
      <c r="C986" s="153">
        <v>5902367809843</v>
      </c>
    </row>
    <row r="987" spans="1:3">
      <c r="A987">
        <v>986</v>
      </c>
      <c r="B987" t="s">
        <v>601</v>
      </c>
      <c r="C987" s="153">
        <v>5902367809850</v>
      </c>
    </row>
    <row r="988" spans="1:3">
      <c r="A988">
        <v>987</v>
      </c>
      <c r="B988" t="s">
        <v>600</v>
      </c>
      <c r="C988" s="153">
        <v>5902367809867</v>
      </c>
    </row>
    <row r="989" spans="1:3">
      <c r="A989">
        <v>988</v>
      </c>
      <c r="B989" t="s">
        <v>599</v>
      </c>
      <c r="C989" s="153">
        <v>5902367809874</v>
      </c>
    </row>
    <row r="990" spans="1:3">
      <c r="A990">
        <v>989</v>
      </c>
      <c r="B990" t="s">
        <v>598</v>
      </c>
      <c r="C990" s="153">
        <v>5902367809881</v>
      </c>
    </row>
    <row r="991" spans="1:3">
      <c r="A991">
        <v>990</v>
      </c>
      <c r="B991" t="s">
        <v>597</v>
      </c>
      <c r="C991" s="153">
        <v>5902367809898</v>
      </c>
    </row>
    <row r="992" spans="1:3">
      <c r="A992">
        <v>991</v>
      </c>
      <c r="B992" t="s">
        <v>596</v>
      </c>
      <c r="C992" s="153">
        <v>5902367809904</v>
      </c>
    </row>
    <row r="993" spans="1:3">
      <c r="A993">
        <v>992</v>
      </c>
      <c r="B993" t="s">
        <v>595</v>
      </c>
      <c r="C993" s="153">
        <v>5902367809911</v>
      </c>
    </row>
    <row r="994" spans="1:3">
      <c r="A994">
        <v>993</v>
      </c>
      <c r="B994" t="s">
        <v>524</v>
      </c>
      <c r="C994" s="153">
        <v>5902367809928</v>
      </c>
    </row>
    <row r="995" spans="1:3">
      <c r="A995">
        <v>994</v>
      </c>
      <c r="B995" t="s">
        <v>523</v>
      </c>
      <c r="C995" s="153">
        <v>5902367809935</v>
      </c>
    </row>
    <row r="996" spans="1:3">
      <c r="A996">
        <v>995</v>
      </c>
      <c r="B996" t="s">
        <v>522</v>
      </c>
      <c r="C996" s="153">
        <v>5902367809942</v>
      </c>
    </row>
    <row r="997" spans="1:3">
      <c r="A997">
        <v>996</v>
      </c>
      <c r="B997" t="s">
        <v>521</v>
      </c>
      <c r="C997" s="153">
        <v>5902367809959</v>
      </c>
    </row>
    <row r="998" spans="1:3">
      <c r="A998">
        <v>997</v>
      </c>
      <c r="B998" t="s">
        <v>520</v>
      </c>
      <c r="C998" s="153">
        <v>5902367809966</v>
      </c>
    </row>
    <row r="999" spans="1:3">
      <c r="A999">
        <v>998</v>
      </c>
      <c r="B999" t="s">
        <v>519</v>
      </c>
      <c r="C999" s="153">
        <v>5902367809973</v>
      </c>
    </row>
    <row r="1000" spans="1:3">
      <c r="A1000">
        <v>999</v>
      </c>
      <c r="B1000" t="s">
        <v>518</v>
      </c>
      <c r="C1000" s="153">
        <v>5902367809980</v>
      </c>
    </row>
    <row r="1001" spans="1:3">
      <c r="A1001">
        <v>1000</v>
      </c>
      <c r="B1001" t="s">
        <v>517</v>
      </c>
      <c r="C1001" s="153">
        <v>5902367809997</v>
      </c>
    </row>
    <row r="1002" spans="1:3">
      <c r="A1002">
        <v>1001</v>
      </c>
      <c r="B1002" t="s">
        <v>516</v>
      </c>
      <c r="C1002" s="153">
        <v>5902367810009</v>
      </c>
    </row>
    <row r="1003" spans="1:3">
      <c r="A1003">
        <v>1002</v>
      </c>
      <c r="B1003" t="s">
        <v>515</v>
      </c>
      <c r="C1003" s="153">
        <v>5902367810016</v>
      </c>
    </row>
    <row r="1004" spans="1:3">
      <c r="A1004">
        <v>1003</v>
      </c>
      <c r="B1004" t="s">
        <v>1800</v>
      </c>
      <c r="C1004" s="153">
        <v>5902367810023</v>
      </c>
    </row>
    <row r="1005" spans="1:3">
      <c r="A1005">
        <v>1004</v>
      </c>
      <c r="B1005" t="s">
        <v>1801</v>
      </c>
      <c r="C1005" s="153">
        <v>5902367810030</v>
      </c>
    </row>
    <row r="1006" spans="1:3">
      <c r="A1006">
        <v>1005</v>
      </c>
      <c r="B1006" t="s">
        <v>1802</v>
      </c>
      <c r="C1006" s="153">
        <v>5902367810047</v>
      </c>
    </row>
    <row r="1007" spans="1:3">
      <c r="A1007">
        <v>1006</v>
      </c>
      <c r="B1007" t="s">
        <v>1803</v>
      </c>
      <c r="C1007" s="153">
        <v>5902367810054</v>
      </c>
    </row>
    <row r="1008" spans="1:3">
      <c r="A1008">
        <v>1007</v>
      </c>
      <c r="B1008" t="s">
        <v>1804</v>
      </c>
      <c r="C1008" s="153">
        <v>5902367810061</v>
      </c>
    </row>
    <row r="1009" spans="1:3">
      <c r="A1009">
        <v>1008</v>
      </c>
      <c r="B1009" t="s">
        <v>1805</v>
      </c>
      <c r="C1009" s="153">
        <v>5902367810078</v>
      </c>
    </row>
    <row r="1010" spans="1:3">
      <c r="A1010">
        <v>1009</v>
      </c>
      <c r="B1010" t="s">
        <v>1806</v>
      </c>
      <c r="C1010" s="153">
        <v>5902367810085</v>
      </c>
    </row>
    <row r="1011" spans="1:3">
      <c r="A1011">
        <v>1010</v>
      </c>
      <c r="B1011" t="s">
        <v>1807</v>
      </c>
      <c r="C1011" s="153">
        <v>5902367810092</v>
      </c>
    </row>
    <row r="1012" spans="1:3">
      <c r="A1012">
        <v>1011</v>
      </c>
      <c r="B1012" t="s">
        <v>1808</v>
      </c>
      <c r="C1012" s="153">
        <v>5902367810108</v>
      </c>
    </row>
    <row r="1013" spans="1:3">
      <c r="A1013">
        <v>1012</v>
      </c>
      <c r="B1013" t="s">
        <v>1809</v>
      </c>
      <c r="C1013" s="153">
        <v>5902367810115</v>
      </c>
    </row>
    <row r="1014" spans="1:3">
      <c r="A1014">
        <v>1013</v>
      </c>
      <c r="B1014" t="s">
        <v>1554</v>
      </c>
      <c r="C1014" s="153">
        <v>5902367810122</v>
      </c>
    </row>
    <row r="1015" spans="1:3">
      <c r="A1015">
        <v>1014</v>
      </c>
      <c r="B1015" t="s">
        <v>1553</v>
      </c>
      <c r="C1015" s="153">
        <v>5902367810139</v>
      </c>
    </row>
    <row r="1016" spans="1:3">
      <c r="A1016">
        <v>1015</v>
      </c>
      <c r="B1016" t="s">
        <v>1552</v>
      </c>
      <c r="C1016" s="153">
        <v>5902367810146</v>
      </c>
    </row>
    <row r="1017" spans="1:3">
      <c r="A1017">
        <v>1016</v>
      </c>
      <c r="B1017" t="s">
        <v>1551</v>
      </c>
      <c r="C1017" s="153">
        <v>5902367810153</v>
      </c>
    </row>
    <row r="1018" spans="1:3">
      <c r="A1018">
        <v>1017</v>
      </c>
      <c r="B1018" t="s">
        <v>1550</v>
      </c>
      <c r="C1018" s="153">
        <v>5902367810160</v>
      </c>
    </row>
    <row r="1019" spans="1:3">
      <c r="A1019">
        <v>1018</v>
      </c>
      <c r="B1019" t="s">
        <v>1549</v>
      </c>
      <c r="C1019" s="153">
        <v>5902367810177</v>
      </c>
    </row>
    <row r="1020" spans="1:3">
      <c r="A1020">
        <v>1019</v>
      </c>
      <c r="B1020" t="s">
        <v>1548</v>
      </c>
      <c r="C1020" s="153">
        <v>5902367810184</v>
      </c>
    </row>
    <row r="1021" spans="1:3">
      <c r="A1021">
        <v>1020</v>
      </c>
      <c r="B1021" t="s">
        <v>1547</v>
      </c>
      <c r="C1021" s="153">
        <v>5902367810191</v>
      </c>
    </row>
    <row r="1022" spans="1:3">
      <c r="A1022">
        <v>1021</v>
      </c>
      <c r="B1022" t="s">
        <v>1546</v>
      </c>
      <c r="C1022" s="153">
        <v>5902367810207</v>
      </c>
    </row>
    <row r="1023" spans="1:3">
      <c r="A1023">
        <v>1022</v>
      </c>
      <c r="B1023" t="s">
        <v>1545</v>
      </c>
      <c r="C1023" s="153">
        <v>5902367810214</v>
      </c>
    </row>
    <row r="1024" spans="1:3">
      <c r="A1024">
        <v>1023</v>
      </c>
      <c r="B1024" t="s">
        <v>1474</v>
      </c>
      <c r="C1024" s="153">
        <v>5902367810221</v>
      </c>
    </row>
    <row r="1025" spans="1:3">
      <c r="A1025">
        <v>1024</v>
      </c>
      <c r="B1025" t="s">
        <v>1473</v>
      </c>
      <c r="C1025" s="153">
        <v>5902367810238</v>
      </c>
    </row>
    <row r="1026" spans="1:3">
      <c r="A1026">
        <v>1025</v>
      </c>
      <c r="B1026" t="s">
        <v>1472</v>
      </c>
      <c r="C1026" s="153">
        <v>5902367810245</v>
      </c>
    </row>
    <row r="1027" spans="1:3">
      <c r="A1027">
        <v>1026</v>
      </c>
      <c r="B1027" t="s">
        <v>1471</v>
      </c>
      <c r="C1027" s="153">
        <v>5902367810252</v>
      </c>
    </row>
    <row r="1028" spans="1:3">
      <c r="A1028">
        <v>1027</v>
      </c>
      <c r="B1028" t="s">
        <v>1470</v>
      </c>
      <c r="C1028" s="153">
        <v>5902367810269</v>
      </c>
    </row>
    <row r="1029" spans="1:3">
      <c r="A1029">
        <v>1028</v>
      </c>
      <c r="B1029" t="s">
        <v>1469</v>
      </c>
      <c r="C1029" s="153">
        <v>5902367810276</v>
      </c>
    </row>
    <row r="1030" spans="1:3">
      <c r="A1030">
        <v>1029</v>
      </c>
      <c r="B1030" t="s">
        <v>1468</v>
      </c>
      <c r="C1030" s="153">
        <v>5902367810283</v>
      </c>
    </row>
    <row r="1031" spans="1:3">
      <c r="A1031">
        <v>1030</v>
      </c>
      <c r="B1031" t="s">
        <v>1467</v>
      </c>
      <c r="C1031" s="153">
        <v>5902367810290</v>
      </c>
    </row>
    <row r="1032" spans="1:3">
      <c r="A1032">
        <v>1031</v>
      </c>
      <c r="B1032" t="s">
        <v>1466</v>
      </c>
      <c r="C1032" s="153">
        <v>5902367810306</v>
      </c>
    </row>
    <row r="1033" spans="1:3">
      <c r="A1033">
        <v>1032</v>
      </c>
      <c r="B1033" t="s">
        <v>1465</v>
      </c>
      <c r="C1033" s="153">
        <v>5902367810313</v>
      </c>
    </row>
    <row r="1034" spans="1:3">
      <c r="A1034">
        <v>1033</v>
      </c>
      <c r="B1034" t="s">
        <v>1394</v>
      </c>
      <c r="C1034" s="153">
        <v>5902367810320</v>
      </c>
    </row>
    <row r="1035" spans="1:3">
      <c r="A1035">
        <v>1034</v>
      </c>
      <c r="B1035" t="s">
        <v>1393</v>
      </c>
      <c r="C1035" s="153">
        <v>5902367810337</v>
      </c>
    </row>
    <row r="1036" spans="1:3">
      <c r="A1036">
        <v>1035</v>
      </c>
      <c r="B1036" t="s">
        <v>1392</v>
      </c>
      <c r="C1036" s="153">
        <v>5902367810344</v>
      </c>
    </row>
    <row r="1037" spans="1:3">
      <c r="A1037">
        <v>1036</v>
      </c>
      <c r="B1037" t="s">
        <v>1391</v>
      </c>
      <c r="C1037" s="153">
        <v>5902367810351</v>
      </c>
    </row>
    <row r="1038" spans="1:3">
      <c r="A1038">
        <v>1037</v>
      </c>
      <c r="B1038" t="s">
        <v>1390</v>
      </c>
      <c r="C1038" s="153">
        <v>5902367810368</v>
      </c>
    </row>
    <row r="1039" spans="1:3">
      <c r="A1039">
        <v>1038</v>
      </c>
      <c r="B1039" t="s">
        <v>1389</v>
      </c>
      <c r="C1039" s="153">
        <v>5902367810375</v>
      </c>
    </row>
    <row r="1040" spans="1:3">
      <c r="A1040">
        <v>1039</v>
      </c>
      <c r="B1040" t="s">
        <v>1388</v>
      </c>
      <c r="C1040" s="153">
        <v>5902367810382</v>
      </c>
    </row>
    <row r="1041" spans="1:3">
      <c r="A1041">
        <v>1040</v>
      </c>
      <c r="B1041" t="s">
        <v>1387</v>
      </c>
      <c r="C1041" s="153">
        <v>5902367810399</v>
      </c>
    </row>
    <row r="1042" spans="1:3">
      <c r="A1042">
        <v>1041</v>
      </c>
      <c r="B1042" t="s">
        <v>1386</v>
      </c>
      <c r="C1042" s="153">
        <v>5902367810405</v>
      </c>
    </row>
    <row r="1043" spans="1:3">
      <c r="A1043">
        <v>1042</v>
      </c>
      <c r="B1043" t="s">
        <v>1385</v>
      </c>
      <c r="C1043" s="153">
        <v>5902367810412</v>
      </c>
    </row>
    <row r="1044" spans="1:3">
      <c r="A1044">
        <v>1043</v>
      </c>
      <c r="B1044" t="s">
        <v>1314</v>
      </c>
      <c r="C1044" s="153">
        <v>5902367810429</v>
      </c>
    </row>
    <row r="1045" spans="1:3">
      <c r="A1045">
        <v>1044</v>
      </c>
      <c r="B1045" t="s">
        <v>1313</v>
      </c>
      <c r="C1045" s="153">
        <v>5902367810436</v>
      </c>
    </row>
    <row r="1046" spans="1:3">
      <c r="A1046">
        <v>1045</v>
      </c>
      <c r="B1046" t="s">
        <v>1312</v>
      </c>
      <c r="C1046" s="153">
        <v>5902367810443</v>
      </c>
    </row>
    <row r="1047" spans="1:3">
      <c r="A1047">
        <v>1046</v>
      </c>
      <c r="B1047" t="s">
        <v>1311</v>
      </c>
      <c r="C1047" s="153">
        <v>5902367810450</v>
      </c>
    </row>
    <row r="1048" spans="1:3">
      <c r="A1048">
        <v>1047</v>
      </c>
      <c r="B1048" t="s">
        <v>1310</v>
      </c>
      <c r="C1048" s="153">
        <v>5902367810467</v>
      </c>
    </row>
    <row r="1049" spans="1:3">
      <c r="A1049">
        <v>1048</v>
      </c>
      <c r="B1049" t="s">
        <v>1309</v>
      </c>
      <c r="C1049" s="153">
        <v>5902367810474</v>
      </c>
    </row>
    <row r="1050" spans="1:3">
      <c r="A1050">
        <v>1049</v>
      </c>
      <c r="B1050" t="s">
        <v>1308</v>
      </c>
      <c r="C1050" s="153">
        <v>5902367810481</v>
      </c>
    </row>
    <row r="1051" spans="1:3">
      <c r="A1051">
        <v>1050</v>
      </c>
      <c r="B1051" t="s">
        <v>1307</v>
      </c>
      <c r="C1051" s="153">
        <v>5902367810498</v>
      </c>
    </row>
    <row r="1052" spans="1:3">
      <c r="A1052">
        <v>1051</v>
      </c>
      <c r="B1052" t="s">
        <v>1306</v>
      </c>
      <c r="C1052" s="153">
        <v>5902367810504</v>
      </c>
    </row>
    <row r="1053" spans="1:3">
      <c r="A1053">
        <v>1052</v>
      </c>
      <c r="B1053" t="s">
        <v>1305</v>
      </c>
      <c r="C1053" s="153">
        <v>5902367810511</v>
      </c>
    </row>
    <row r="1054" spans="1:3">
      <c r="A1054">
        <v>1053</v>
      </c>
      <c r="B1054" t="s">
        <v>1234</v>
      </c>
      <c r="C1054" s="153">
        <v>5902367810528</v>
      </c>
    </row>
    <row r="1055" spans="1:3">
      <c r="A1055">
        <v>1054</v>
      </c>
      <c r="B1055" t="s">
        <v>1233</v>
      </c>
      <c r="C1055" s="153">
        <v>5902367810535</v>
      </c>
    </row>
    <row r="1056" spans="1:3">
      <c r="A1056">
        <v>1055</v>
      </c>
      <c r="B1056" t="s">
        <v>1232</v>
      </c>
      <c r="C1056" s="153">
        <v>5902367810542</v>
      </c>
    </row>
    <row r="1057" spans="1:3">
      <c r="A1057">
        <v>1056</v>
      </c>
      <c r="B1057" t="s">
        <v>1231</v>
      </c>
      <c r="C1057" s="153">
        <v>5902367810559</v>
      </c>
    </row>
    <row r="1058" spans="1:3">
      <c r="A1058">
        <v>1057</v>
      </c>
      <c r="B1058" t="s">
        <v>1230</v>
      </c>
      <c r="C1058" s="153">
        <v>5902367810566</v>
      </c>
    </row>
    <row r="1059" spans="1:3">
      <c r="A1059">
        <v>1058</v>
      </c>
      <c r="B1059" t="s">
        <v>1229</v>
      </c>
      <c r="C1059" s="153">
        <v>5902367810573</v>
      </c>
    </row>
    <row r="1060" spans="1:3">
      <c r="A1060">
        <v>1059</v>
      </c>
      <c r="B1060" t="s">
        <v>1228</v>
      </c>
      <c r="C1060" s="153">
        <v>5902367810580</v>
      </c>
    </row>
    <row r="1061" spans="1:3">
      <c r="A1061">
        <v>1060</v>
      </c>
      <c r="B1061" t="s">
        <v>1227</v>
      </c>
      <c r="C1061" s="153">
        <v>5902367810597</v>
      </c>
    </row>
    <row r="1062" spans="1:3">
      <c r="A1062">
        <v>1061</v>
      </c>
      <c r="B1062" t="s">
        <v>1226</v>
      </c>
      <c r="C1062" s="153">
        <v>5902367810603</v>
      </c>
    </row>
    <row r="1063" spans="1:3">
      <c r="A1063">
        <v>1062</v>
      </c>
      <c r="B1063" t="s">
        <v>1225</v>
      </c>
      <c r="C1063" s="153">
        <v>5902367810610</v>
      </c>
    </row>
    <row r="1064" spans="1:3">
      <c r="A1064">
        <v>1063</v>
      </c>
      <c r="B1064" t="s">
        <v>1154</v>
      </c>
      <c r="C1064" s="153">
        <v>5902367810627</v>
      </c>
    </row>
    <row r="1065" spans="1:3">
      <c r="A1065">
        <v>1064</v>
      </c>
      <c r="B1065" t="s">
        <v>1153</v>
      </c>
      <c r="C1065" s="153">
        <v>5902367810634</v>
      </c>
    </row>
    <row r="1066" spans="1:3">
      <c r="A1066">
        <v>1065</v>
      </c>
      <c r="B1066" t="s">
        <v>1152</v>
      </c>
      <c r="C1066" s="153">
        <v>5902367810641</v>
      </c>
    </row>
    <row r="1067" spans="1:3">
      <c r="A1067">
        <v>1066</v>
      </c>
      <c r="B1067" t="s">
        <v>1151</v>
      </c>
      <c r="C1067" s="153">
        <v>5902367810658</v>
      </c>
    </row>
    <row r="1068" spans="1:3">
      <c r="A1068">
        <v>1067</v>
      </c>
      <c r="B1068" t="s">
        <v>1150</v>
      </c>
      <c r="C1068" s="153">
        <v>5902367810665</v>
      </c>
    </row>
    <row r="1069" spans="1:3">
      <c r="A1069">
        <v>1068</v>
      </c>
      <c r="B1069" t="s">
        <v>1149</v>
      </c>
      <c r="C1069" s="153">
        <v>5902367810672</v>
      </c>
    </row>
    <row r="1070" spans="1:3">
      <c r="A1070">
        <v>1069</v>
      </c>
      <c r="B1070" t="s">
        <v>1148</v>
      </c>
      <c r="C1070" s="153">
        <v>5902367810689</v>
      </c>
    </row>
    <row r="1071" spans="1:3">
      <c r="A1071">
        <v>1070</v>
      </c>
      <c r="B1071" t="s">
        <v>1147</v>
      </c>
      <c r="C1071" s="153">
        <v>5902367810696</v>
      </c>
    </row>
    <row r="1072" spans="1:3">
      <c r="A1072">
        <v>1071</v>
      </c>
      <c r="B1072" t="s">
        <v>1146</v>
      </c>
      <c r="C1072" s="153">
        <v>5902367810702</v>
      </c>
    </row>
    <row r="1073" spans="1:3">
      <c r="A1073">
        <v>1072</v>
      </c>
      <c r="B1073" t="s">
        <v>1145</v>
      </c>
      <c r="C1073" s="153">
        <v>5902367810719</v>
      </c>
    </row>
    <row r="1074" spans="1:3">
      <c r="A1074">
        <v>1073</v>
      </c>
      <c r="B1074" t="s">
        <v>1074</v>
      </c>
      <c r="C1074" s="153">
        <v>5902367810726</v>
      </c>
    </row>
    <row r="1075" spans="1:3">
      <c r="A1075">
        <v>1074</v>
      </c>
      <c r="B1075" t="s">
        <v>1073</v>
      </c>
      <c r="C1075" s="153">
        <v>5902367810733</v>
      </c>
    </row>
    <row r="1076" spans="1:3">
      <c r="A1076">
        <v>1075</v>
      </c>
      <c r="B1076" t="s">
        <v>1072</v>
      </c>
      <c r="C1076" s="153">
        <v>5902367810740</v>
      </c>
    </row>
    <row r="1077" spans="1:3">
      <c r="A1077">
        <v>1076</v>
      </c>
      <c r="B1077" t="s">
        <v>1071</v>
      </c>
      <c r="C1077" s="153">
        <v>5902367810757</v>
      </c>
    </row>
    <row r="1078" spans="1:3">
      <c r="A1078">
        <v>1077</v>
      </c>
      <c r="B1078" t="s">
        <v>1070</v>
      </c>
      <c r="C1078" s="153">
        <v>5902367810764</v>
      </c>
    </row>
    <row r="1079" spans="1:3">
      <c r="A1079">
        <v>1078</v>
      </c>
      <c r="B1079" t="s">
        <v>1069</v>
      </c>
      <c r="C1079" s="153">
        <v>5902367810771</v>
      </c>
    </row>
    <row r="1080" spans="1:3">
      <c r="A1080">
        <v>1079</v>
      </c>
      <c r="B1080" t="s">
        <v>1068</v>
      </c>
      <c r="C1080" s="153">
        <v>5902367810788</v>
      </c>
    </row>
    <row r="1081" spans="1:3">
      <c r="A1081">
        <v>1080</v>
      </c>
      <c r="B1081" t="s">
        <v>1067</v>
      </c>
      <c r="C1081" s="153">
        <v>5902367810795</v>
      </c>
    </row>
    <row r="1082" spans="1:3">
      <c r="A1082">
        <v>1081</v>
      </c>
      <c r="B1082" t="s">
        <v>1066</v>
      </c>
      <c r="C1082" s="153">
        <v>5902367810801</v>
      </c>
    </row>
    <row r="1083" spans="1:3">
      <c r="A1083">
        <v>1082</v>
      </c>
      <c r="B1083" t="s">
        <v>1065</v>
      </c>
      <c r="C1083" s="153">
        <v>5902367810818</v>
      </c>
    </row>
    <row r="1084" spans="1:3">
      <c r="A1084">
        <v>1083</v>
      </c>
      <c r="B1084" t="s">
        <v>994</v>
      </c>
      <c r="C1084" s="153">
        <v>5902367810825</v>
      </c>
    </row>
    <row r="1085" spans="1:3">
      <c r="A1085">
        <v>1084</v>
      </c>
      <c r="B1085" t="s">
        <v>993</v>
      </c>
      <c r="C1085" s="153">
        <v>5902367810832</v>
      </c>
    </row>
    <row r="1086" spans="1:3">
      <c r="A1086">
        <v>1085</v>
      </c>
      <c r="B1086" t="s">
        <v>992</v>
      </c>
      <c r="C1086" s="153">
        <v>5902367810849</v>
      </c>
    </row>
    <row r="1087" spans="1:3">
      <c r="A1087">
        <v>1086</v>
      </c>
      <c r="B1087" t="s">
        <v>991</v>
      </c>
      <c r="C1087" s="153">
        <v>5902367810856</v>
      </c>
    </row>
    <row r="1088" spans="1:3">
      <c r="A1088">
        <v>1087</v>
      </c>
      <c r="B1088" t="s">
        <v>990</v>
      </c>
      <c r="C1088" s="153">
        <v>5902367810863</v>
      </c>
    </row>
    <row r="1089" spans="1:3">
      <c r="A1089">
        <v>1088</v>
      </c>
      <c r="B1089" t="s">
        <v>989</v>
      </c>
      <c r="C1089" s="153">
        <v>5902367810870</v>
      </c>
    </row>
    <row r="1090" spans="1:3">
      <c r="A1090">
        <v>1089</v>
      </c>
      <c r="B1090" t="s">
        <v>988</v>
      </c>
      <c r="C1090" s="153">
        <v>5902367810887</v>
      </c>
    </row>
    <row r="1091" spans="1:3">
      <c r="A1091">
        <v>1090</v>
      </c>
      <c r="B1091" t="s">
        <v>987</v>
      </c>
      <c r="C1091" s="153">
        <v>5902367810894</v>
      </c>
    </row>
    <row r="1092" spans="1:3">
      <c r="A1092">
        <v>1091</v>
      </c>
      <c r="B1092" t="s">
        <v>986</v>
      </c>
      <c r="C1092" s="153">
        <v>5902367810900</v>
      </c>
    </row>
    <row r="1093" spans="1:3">
      <c r="A1093">
        <v>1092</v>
      </c>
      <c r="B1093" t="s">
        <v>985</v>
      </c>
      <c r="C1093" s="153">
        <v>5902367810917</v>
      </c>
    </row>
    <row r="1094" spans="1:3">
      <c r="A1094">
        <v>1093</v>
      </c>
      <c r="B1094" t="s">
        <v>914</v>
      </c>
      <c r="C1094" s="153">
        <v>5902367810924</v>
      </c>
    </row>
    <row r="1095" spans="1:3">
      <c r="A1095">
        <v>1094</v>
      </c>
      <c r="B1095" t="s">
        <v>913</v>
      </c>
      <c r="C1095" s="153">
        <v>5902367810931</v>
      </c>
    </row>
    <row r="1096" spans="1:3">
      <c r="A1096">
        <v>1095</v>
      </c>
      <c r="B1096" t="s">
        <v>912</v>
      </c>
      <c r="C1096" s="153">
        <v>5902367810948</v>
      </c>
    </row>
    <row r="1097" spans="1:3">
      <c r="A1097">
        <v>1096</v>
      </c>
      <c r="B1097" t="s">
        <v>911</v>
      </c>
      <c r="C1097" s="153">
        <v>5902367810955</v>
      </c>
    </row>
    <row r="1098" spans="1:3">
      <c r="A1098">
        <v>1097</v>
      </c>
      <c r="B1098" t="s">
        <v>910</v>
      </c>
      <c r="C1098" s="153">
        <v>5902367810962</v>
      </c>
    </row>
    <row r="1099" spans="1:3">
      <c r="A1099">
        <v>1098</v>
      </c>
      <c r="B1099" t="s">
        <v>909</v>
      </c>
      <c r="C1099" s="153">
        <v>5902367810979</v>
      </c>
    </row>
    <row r="1100" spans="1:3">
      <c r="A1100">
        <v>1099</v>
      </c>
      <c r="B1100" t="s">
        <v>908</v>
      </c>
      <c r="C1100" s="153">
        <v>5902367810986</v>
      </c>
    </row>
    <row r="1101" spans="1:3">
      <c r="A1101">
        <v>1100</v>
      </c>
      <c r="B1101" t="s">
        <v>907</v>
      </c>
      <c r="C1101" s="153">
        <v>5902367810993</v>
      </c>
    </row>
    <row r="1102" spans="1:3">
      <c r="A1102">
        <v>1101</v>
      </c>
      <c r="B1102" t="s">
        <v>906</v>
      </c>
      <c r="C1102" s="153">
        <v>5902367811006</v>
      </c>
    </row>
    <row r="1103" spans="1:3">
      <c r="A1103">
        <v>1102</v>
      </c>
      <c r="B1103" t="s">
        <v>905</v>
      </c>
      <c r="C1103" s="153">
        <v>5902367811013</v>
      </c>
    </row>
    <row r="1104" spans="1:3">
      <c r="A1104">
        <v>1103</v>
      </c>
      <c r="B1104" t="s">
        <v>834</v>
      </c>
      <c r="C1104" s="153">
        <v>5902367811020</v>
      </c>
    </row>
    <row r="1105" spans="1:3">
      <c r="A1105">
        <v>1104</v>
      </c>
      <c r="B1105" t="s">
        <v>833</v>
      </c>
      <c r="C1105" s="153">
        <v>5902367811037</v>
      </c>
    </row>
    <row r="1106" spans="1:3">
      <c r="A1106">
        <v>1105</v>
      </c>
      <c r="B1106" t="s">
        <v>832</v>
      </c>
      <c r="C1106" s="153">
        <v>5902367811044</v>
      </c>
    </row>
    <row r="1107" spans="1:3">
      <c r="A1107">
        <v>1106</v>
      </c>
      <c r="B1107" t="s">
        <v>831</v>
      </c>
      <c r="C1107" s="153">
        <v>5902367811051</v>
      </c>
    </row>
    <row r="1108" spans="1:3">
      <c r="A1108">
        <v>1107</v>
      </c>
      <c r="B1108" t="s">
        <v>830</v>
      </c>
      <c r="C1108" s="153">
        <v>5902367811068</v>
      </c>
    </row>
    <row r="1109" spans="1:3">
      <c r="A1109">
        <v>1108</v>
      </c>
      <c r="B1109" t="s">
        <v>829</v>
      </c>
      <c r="C1109" s="153">
        <v>5902367811075</v>
      </c>
    </row>
    <row r="1110" spans="1:3">
      <c r="A1110">
        <v>1109</v>
      </c>
      <c r="B1110" t="s">
        <v>828</v>
      </c>
      <c r="C1110" s="153">
        <v>5902367811082</v>
      </c>
    </row>
    <row r="1111" spans="1:3">
      <c r="A1111">
        <v>1110</v>
      </c>
      <c r="B1111" t="s">
        <v>827</v>
      </c>
      <c r="C1111" s="153">
        <v>5902367811099</v>
      </c>
    </row>
    <row r="1112" spans="1:3">
      <c r="A1112">
        <v>1111</v>
      </c>
      <c r="B1112" t="s">
        <v>826</v>
      </c>
      <c r="C1112" s="153">
        <v>5902367811105</v>
      </c>
    </row>
    <row r="1113" spans="1:3">
      <c r="A1113">
        <v>1112</v>
      </c>
      <c r="B1113" t="s">
        <v>825</v>
      </c>
      <c r="C1113" s="153">
        <v>5902367811112</v>
      </c>
    </row>
    <row r="1114" spans="1:3">
      <c r="A1114">
        <v>1113</v>
      </c>
      <c r="B1114" t="s">
        <v>754</v>
      </c>
      <c r="C1114" s="153">
        <v>5902367811129</v>
      </c>
    </row>
    <row r="1115" spans="1:3">
      <c r="A1115">
        <v>1114</v>
      </c>
      <c r="B1115" t="s">
        <v>753</v>
      </c>
      <c r="C1115" s="153">
        <v>5902367811136</v>
      </c>
    </row>
    <row r="1116" spans="1:3">
      <c r="A1116">
        <v>1115</v>
      </c>
      <c r="B1116" t="s">
        <v>752</v>
      </c>
      <c r="C1116" s="153">
        <v>5902367811143</v>
      </c>
    </row>
    <row r="1117" spans="1:3">
      <c r="A1117">
        <v>1116</v>
      </c>
      <c r="B1117" t="s">
        <v>751</v>
      </c>
      <c r="C1117" s="153">
        <v>5902367811150</v>
      </c>
    </row>
    <row r="1118" spans="1:3">
      <c r="A1118">
        <v>1117</v>
      </c>
      <c r="B1118" t="s">
        <v>750</v>
      </c>
      <c r="C1118" s="153">
        <v>5902367811167</v>
      </c>
    </row>
    <row r="1119" spans="1:3">
      <c r="A1119">
        <v>1118</v>
      </c>
      <c r="B1119" t="s">
        <v>749</v>
      </c>
      <c r="C1119" s="153">
        <v>5902367811174</v>
      </c>
    </row>
    <row r="1120" spans="1:3">
      <c r="A1120">
        <v>1119</v>
      </c>
      <c r="B1120" t="s">
        <v>748</v>
      </c>
      <c r="C1120" s="153">
        <v>5902367811181</v>
      </c>
    </row>
    <row r="1121" spans="1:3">
      <c r="A1121">
        <v>1120</v>
      </c>
      <c r="B1121" t="s">
        <v>747</v>
      </c>
      <c r="C1121" s="153">
        <v>5902367811198</v>
      </c>
    </row>
    <row r="1122" spans="1:3">
      <c r="A1122">
        <v>1121</v>
      </c>
      <c r="B1122" t="s">
        <v>746</v>
      </c>
      <c r="C1122" s="153">
        <v>5902367811204</v>
      </c>
    </row>
    <row r="1123" spans="1:3">
      <c r="A1123">
        <v>1122</v>
      </c>
      <c r="B1123" t="s">
        <v>745</v>
      </c>
      <c r="C1123" s="153">
        <v>5902367811211</v>
      </c>
    </row>
    <row r="1124" spans="1:3">
      <c r="A1124">
        <v>1123</v>
      </c>
      <c r="B1124" t="s">
        <v>674</v>
      </c>
      <c r="C1124" s="153">
        <v>5902367811228</v>
      </c>
    </row>
    <row r="1125" spans="1:3">
      <c r="A1125">
        <v>1124</v>
      </c>
      <c r="B1125" t="s">
        <v>673</v>
      </c>
      <c r="C1125" s="153">
        <v>5902367811235</v>
      </c>
    </row>
    <row r="1126" spans="1:3">
      <c r="A1126">
        <v>1125</v>
      </c>
      <c r="B1126" t="s">
        <v>672</v>
      </c>
      <c r="C1126" s="153">
        <v>5902367811242</v>
      </c>
    </row>
    <row r="1127" spans="1:3">
      <c r="A1127">
        <v>1126</v>
      </c>
      <c r="B1127" t="s">
        <v>671</v>
      </c>
      <c r="C1127" s="153">
        <v>5902367811259</v>
      </c>
    </row>
    <row r="1128" spans="1:3">
      <c r="A1128">
        <v>1127</v>
      </c>
      <c r="B1128" t="s">
        <v>670</v>
      </c>
      <c r="C1128" s="153">
        <v>5902367811266</v>
      </c>
    </row>
    <row r="1129" spans="1:3">
      <c r="A1129">
        <v>1128</v>
      </c>
      <c r="B1129" t="s">
        <v>669</v>
      </c>
      <c r="C1129" s="153">
        <v>5902367811273</v>
      </c>
    </row>
    <row r="1130" spans="1:3">
      <c r="A1130">
        <v>1129</v>
      </c>
      <c r="B1130" t="s">
        <v>668</v>
      </c>
      <c r="C1130" s="153">
        <v>5902367811280</v>
      </c>
    </row>
    <row r="1131" spans="1:3">
      <c r="A1131">
        <v>1130</v>
      </c>
      <c r="B1131" t="s">
        <v>667</v>
      </c>
      <c r="C1131" s="153">
        <v>5902367811297</v>
      </c>
    </row>
    <row r="1132" spans="1:3">
      <c r="A1132">
        <v>1131</v>
      </c>
      <c r="B1132" t="s">
        <v>666</v>
      </c>
      <c r="C1132" s="153">
        <v>5902367811303</v>
      </c>
    </row>
    <row r="1133" spans="1:3">
      <c r="A1133">
        <v>1132</v>
      </c>
      <c r="B1133" t="s">
        <v>665</v>
      </c>
      <c r="C1133" s="153">
        <v>5902367811310</v>
      </c>
    </row>
    <row r="1134" spans="1:3">
      <c r="A1134">
        <v>1133</v>
      </c>
      <c r="B1134" t="s">
        <v>594</v>
      </c>
      <c r="C1134" s="153">
        <v>5902367811327</v>
      </c>
    </row>
    <row r="1135" spans="1:3">
      <c r="A1135">
        <v>1134</v>
      </c>
      <c r="B1135" t="s">
        <v>593</v>
      </c>
      <c r="C1135" s="153">
        <v>5902367811334</v>
      </c>
    </row>
    <row r="1136" spans="1:3">
      <c r="A1136">
        <v>1135</v>
      </c>
      <c r="B1136" t="s">
        <v>592</v>
      </c>
      <c r="C1136" s="153">
        <v>5902367811341</v>
      </c>
    </row>
    <row r="1137" spans="1:3">
      <c r="A1137">
        <v>1136</v>
      </c>
      <c r="B1137" t="s">
        <v>591</v>
      </c>
      <c r="C1137" s="153">
        <v>5902367811358</v>
      </c>
    </row>
    <row r="1138" spans="1:3">
      <c r="A1138">
        <v>1137</v>
      </c>
      <c r="B1138" t="s">
        <v>590</v>
      </c>
      <c r="C1138" s="153">
        <v>5902367811365</v>
      </c>
    </row>
    <row r="1139" spans="1:3">
      <c r="A1139">
        <v>1138</v>
      </c>
      <c r="B1139" t="s">
        <v>589</v>
      </c>
      <c r="C1139" s="153">
        <v>5902367811372</v>
      </c>
    </row>
    <row r="1140" spans="1:3">
      <c r="A1140">
        <v>1139</v>
      </c>
      <c r="B1140" t="s">
        <v>588</v>
      </c>
      <c r="C1140" s="153">
        <v>5902367811389</v>
      </c>
    </row>
    <row r="1141" spans="1:3">
      <c r="A1141">
        <v>1140</v>
      </c>
      <c r="B1141" t="s">
        <v>587</v>
      </c>
      <c r="C1141" s="153">
        <v>5902367811396</v>
      </c>
    </row>
    <row r="1142" spans="1:3">
      <c r="A1142">
        <v>1141</v>
      </c>
      <c r="B1142" t="s">
        <v>586</v>
      </c>
      <c r="C1142" s="153">
        <v>5902367811402</v>
      </c>
    </row>
    <row r="1143" spans="1:3">
      <c r="A1143">
        <v>1142</v>
      </c>
      <c r="B1143" t="s">
        <v>585</v>
      </c>
      <c r="C1143" s="153">
        <v>5902367811419</v>
      </c>
    </row>
    <row r="1144" spans="1:3">
      <c r="A1144">
        <v>1143</v>
      </c>
      <c r="B1144" t="s">
        <v>514</v>
      </c>
      <c r="C1144" s="153">
        <v>5902367811426</v>
      </c>
    </row>
    <row r="1145" spans="1:3">
      <c r="A1145">
        <v>1144</v>
      </c>
      <c r="B1145" t="s">
        <v>513</v>
      </c>
      <c r="C1145" s="153">
        <v>5902367811433</v>
      </c>
    </row>
    <row r="1146" spans="1:3">
      <c r="A1146">
        <v>1145</v>
      </c>
      <c r="B1146" t="s">
        <v>512</v>
      </c>
      <c r="C1146" s="153">
        <v>5902367811440</v>
      </c>
    </row>
    <row r="1147" spans="1:3">
      <c r="A1147">
        <v>1146</v>
      </c>
      <c r="B1147" t="s">
        <v>511</v>
      </c>
      <c r="C1147" s="153">
        <v>5902367811457</v>
      </c>
    </row>
    <row r="1148" spans="1:3">
      <c r="A1148">
        <v>1147</v>
      </c>
      <c r="B1148" t="s">
        <v>510</v>
      </c>
      <c r="C1148" s="153">
        <v>5902367811464</v>
      </c>
    </row>
    <row r="1149" spans="1:3">
      <c r="A1149">
        <v>1148</v>
      </c>
      <c r="B1149" t="s">
        <v>509</v>
      </c>
      <c r="C1149" s="153">
        <v>5902367811471</v>
      </c>
    </row>
    <row r="1150" spans="1:3">
      <c r="A1150">
        <v>1149</v>
      </c>
      <c r="B1150" t="s">
        <v>508</v>
      </c>
      <c r="C1150" s="153">
        <v>5902367811488</v>
      </c>
    </row>
    <row r="1151" spans="1:3">
      <c r="A1151">
        <v>1150</v>
      </c>
      <c r="B1151" t="s">
        <v>507</v>
      </c>
      <c r="C1151" s="153">
        <v>5902367811495</v>
      </c>
    </row>
    <row r="1152" spans="1:3">
      <c r="A1152">
        <v>1151</v>
      </c>
      <c r="B1152" t="s">
        <v>506</v>
      </c>
      <c r="C1152" s="153">
        <v>5902367811501</v>
      </c>
    </row>
    <row r="1153" spans="1:3">
      <c r="A1153">
        <v>1152</v>
      </c>
      <c r="B1153" t="s">
        <v>505</v>
      </c>
      <c r="C1153" s="153">
        <v>5902367811518</v>
      </c>
    </row>
    <row r="1154" spans="1:3">
      <c r="A1154">
        <v>1153</v>
      </c>
      <c r="B1154" t="s">
        <v>1810</v>
      </c>
      <c r="C1154" s="153">
        <v>5902367811525</v>
      </c>
    </row>
    <row r="1155" spans="1:3">
      <c r="A1155">
        <v>1154</v>
      </c>
      <c r="B1155" t="s">
        <v>1811</v>
      </c>
      <c r="C1155" s="153">
        <v>5902367811532</v>
      </c>
    </row>
    <row r="1156" spans="1:3">
      <c r="A1156">
        <v>1155</v>
      </c>
      <c r="B1156" t="s">
        <v>1812</v>
      </c>
      <c r="C1156" s="153">
        <v>5902367811549</v>
      </c>
    </row>
    <row r="1157" spans="1:3">
      <c r="A1157">
        <v>1156</v>
      </c>
      <c r="B1157" t="s">
        <v>1813</v>
      </c>
      <c r="C1157" s="153">
        <v>5902367811556</v>
      </c>
    </row>
    <row r="1158" spans="1:3">
      <c r="A1158">
        <v>1157</v>
      </c>
      <c r="B1158" t="s">
        <v>1814</v>
      </c>
      <c r="C1158" s="153">
        <v>5902367811563</v>
      </c>
    </row>
    <row r="1159" spans="1:3">
      <c r="A1159">
        <v>1158</v>
      </c>
      <c r="B1159" t="s">
        <v>1815</v>
      </c>
      <c r="C1159" s="153">
        <v>5902367811570</v>
      </c>
    </row>
    <row r="1160" spans="1:3">
      <c r="A1160">
        <v>1159</v>
      </c>
      <c r="B1160" t="s">
        <v>1816</v>
      </c>
      <c r="C1160" s="153">
        <v>5902367811587</v>
      </c>
    </row>
    <row r="1161" spans="1:3">
      <c r="A1161">
        <v>1160</v>
      </c>
      <c r="B1161" t="s">
        <v>1817</v>
      </c>
      <c r="C1161" s="153">
        <v>5902367811594</v>
      </c>
    </row>
    <row r="1162" spans="1:3">
      <c r="A1162">
        <v>1161</v>
      </c>
      <c r="B1162" t="s">
        <v>1818</v>
      </c>
      <c r="C1162" s="153">
        <v>5902367811600</v>
      </c>
    </row>
    <row r="1163" spans="1:3">
      <c r="A1163">
        <v>1162</v>
      </c>
      <c r="B1163" t="s">
        <v>1819</v>
      </c>
      <c r="C1163" s="153">
        <v>5902367811617</v>
      </c>
    </row>
    <row r="1164" spans="1:3">
      <c r="A1164">
        <v>1163</v>
      </c>
      <c r="B1164" t="s">
        <v>1544</v>
      </c>
      <c r="C1164" s="153">
        <v>5902367811624</v>
      </c>
    </row>
    <row r="1165" spans="1:3">
      <c r="A1165">
        <v>1164</v>
      </c>
      <c r="B1165" t="s">
        <v>1543</v>
      </c>
      <c r="C1165" s="153">
        <v>5902367811631</v>
      </c>
    </row>
    <row r="1166" spans="1:3">
      <c r="A1166">
        <v>1165</v>
      </c>
      <c r="B1166" t="s">
        <v>1542</v>
      </c>
      <c r="C1166" s="153">
        <v>5902367811648</v>
      </c>
    </row>
    <row r="1167" spans="1:3">
      <c r="A1167">
        <v>1166</v>
      </c>
      <c r="B1167" t="s">
        <v>1541</v>
      </c>
      <c r="C1167" s="153">
        <v>5902367811655</v>
      </c>
    </row>
    <row r="1168" spans="1:3">
      <c r="A1168">
        <v>1167</v>
      </c>
      <c r="B1168" t="s">
        <v>1540</v>
      </c>
      <c r="C1168" s="153">
        <v>5902367811662</v>
      </c>
    </row>
    <row r="1169" spans="1:3">
      <c r="A1169">
        <v>1168</v>
      </c>
      <c r="B1169" t="s">
        <v>1539</v>
      </c>
      <c r="C1169" s="153">
        <v>5902367811679</v>
      </c>
    </row>
    <row r="1170" spans="1:3">
      <c r="A1170">
        <v>1169</v>
      </c>
      <c r="B1170" t="s">
        <v>1538</v>
      </c>
      <c r="C1170" s="153">
        <v>5902367811686</v>
      </c>
    </row>
    <row r="1171" spans="1:3">
      <c r="A1171">
        <v>1170</v>
      </c>
      <c r="B1171" t="s">
        <v>1537</v>
      </c>
      <c r="C1171" s="153">
        <v>5902367811693</v>
      </c>
    </row>
    <row r="1172" spans="1:3">
      <c r="A1172">
        <v>1171</v>
      </c>
      <c r="B1172" t="s">
        <v>1536</v>
      </c>
      <c r="C1172" s="153">
        <v>5902367811709</v>
      </c>
    </row>
    <row r="1173" spans="1:3">
      <c r="A1173">
        <v>1172</v>
      </c>
      <c r="B1173" t="s">
        <v>1535</v>
      </c>
      <c r="C1173" s="153">
        <v>5902367811716</v>
      </c>
    </row>
    <row r="1174" spans="1:3">
      <c r="A1174">
        <v>1173</v>
      </c>
      <c r="B1174" t="s">
        <v>1464</v>
      </c>
      <c r="C1174" s="153">
        <v>5902367811723</v>
      </c>
    </row>
    <row r="1175" spans="1:3">
      <c r="A1175">
        <v>1174</v>
      </c>
      <c r="B1175" t="s">
        <v>1463</v>
      </c>
      <c r="C1175" s="153">
        <v>5902367811730</v>
      </c>
    </row>
    <row r="1176" spans="1:3">
      <c r="A1176">
        <v>1175</v>
      </c>
      <c r="B1176" t="s">
        <v>1462</v>
      </c>
      <c r="C1176" s="153">
        <v>5902367811747</v>
      </c>
    </row>
    <row r="1177" spans="1:3">
      <c r="A1177">
        <v>1176</v>
      </c>
      <c r="B1177" t="s">
        <v>1461</v>
      </c>
      <c r="C1177" s="153">
        <v>5902367811754</v>
      </c>
    </row>
    <row r="1178" spans="1:3">
      <c r="A1178">
        <v>1177</v>
      </c>
      <c r="B1178" t="s">
        <v>1460</v>
      </c>
      <c r="C1178" s="153">
        <v>5902367811761</v>
      </c>
    </row>
    <row r="1179" spans="1:3">
      <c r="A1179">
        <v>1178</v>
      </c>
      <c r="B1179" t="s">
        <v>1459</v>
      </c>
      <c r="C1179" s="153">
        <v>5902367811778</v>
      </c>
    </row>
    <row r="1180" spans="1:3">
      <c r="A1180">
        <v>1179</v>
      </c>
      <c r="B1180" t="s">
        <v>1458</v>
      </c>
      <c r="C1180" s="153">
        <v>5902367811785</v>
      </c>
    </row>
    <row r="1181" spans="1:3">
      <c r="A1181">
        <v>1180</v>
      </c>
      <c r="B1181" t="s">
        <v>1457</v>
      </c>
      <c r="C1181" s="153">
        <v>5902367811792</v>
      </c>
    </row>
    <row r="1182" spans="1:3">
      <c r="A1182">
        <v>1181</v>
      </c>
      <c r="B1182" t="s">
        <v>1456</v>
      </c>
      <c r="C1182" s="153">
        <v>5902367811808</v>
      </c>
    </row>
    <row r="1183" spans="1:3">
      <c r="A1183">
        <v>1182</v>
      </c>
      <c r="B1183" t="s">
        <v>1455</v>
      </c>
      <c r="C1183" s="153">
        <v>5902367811815</v>
      </c>
    </row>
    <row r="1184" spans="1:3">
      <c r="A1184">
        <v>1183</v>
      </c>
      <c r="B1184" t="s">
        <v>1384</v>
      </c>
      <c r="C1184" s="153">
        <v>5902367811822</v>
      </c>
    </row>
    <row r="1185" spans="1:3">
      <c r="A1185">
        <v>1184</v>
      </c>
      <c r="B1185" t="s">
        <v>1383</v>
      </c>
      <c r="C1185" s="153">
        <v>5902367811839</v>
      </c>
    </row>
    <row r="1186" spans="1:3">
      <c r="A1186">
        <v>1185</v>
      </c>
      <c r="B1186" t="s">
        <v>1382</v>
      </c>
      <c r="C1186" s="153">
        <v>5902367811846</v>
      </c>
    </row>
    <row r="1187" spans="1:3">
      <c r="A1187">
        <v>1186</v>
      </c>
      <c r="B1187" t="s">
        <v>1381</v>
      </c>
      <c r="C1187" s="153">
        <v>5902367811853</v>
      </c>
    </row>
    <row r="1188" spans="1:3">
      <c r="A1188">
        <v>1187</v>
      </c>
      <c r="B1188" t="s">
        <v>1380</v>
      </c>
      <c r="C1188" s="153">
        <v>5902367811860</v>
      </c>
    </row>
    <row r="1189" spans="1:3">
      <c r="A1189">
        <v>1188</v>
      </c>
      <c r="B1189" t="s">
        <v>1379</v>
      </c>
      <c r="C1189" s="153">
        <v>5902367811877</v>
      </c>
    </row>
    <row r="1190" spans="1:3">
      <c r="A1190">
        <v>1189</v>
      </c>
      <c r="B1190" t="s">
        <v>1378</v>
      </c>
      <c r="C1190" s="153">
        <v>5902367811884</v>
      </c>
    </row>
    <row r="1191" spans="1:3">
      <c r="A1191">
        <v>1190</v>
      </c>
      <c r="B1191" t="s">
        <v>1377</v>
      </c>
      <c r="C1191" s="153">
        <v>5902367811891</v>
      </c>
    </row>
    <row r="1192" spans="1:3">
      <c r="A1192">
        <v>1191</v>
      </c>
      <c r="B1192" t="s">
        <v>1376</v>
      </c>
      <c r="C1192" s="153">
        <v>5902367811907</v>
      </c>
    </row>
    <row r="1193" spans="1:3">
      <c r="A1193">
        <v>1192</v>
      </c>
      <c r="B1193" t="s">
        <v>1375</v>
      </c>
      <c r="C1193" s="153">
        <v>5902367811914</v>
      </c>
    </row>
    <row r="1194" spans="1:3">
      <c r="A1194">
        <v>1193</v>
      </c>
      <c r="B1194" t="s">
        <v>1304</v>
      </c>
      <c r="C1194" s="153">
        <v>5902367811921</v>
      </c>
    </row>
    <row r="1195" spans="1:3">
      <c r="A1195">
        <v>1194</v>
      </c>
      <c r="B1195" t="s">
        <v>1303</v>
      </c>
      <c r="C1195" s="153">
        <v>5902367811938</v>
      </c>
    </row>
    <row r="1196" spans="1:3">
      <c r="A1196">
        <v>1195</v>
      </c>
      <c r="B1196" t="s">
        <v>1302</v>
      </c>
      <c r="C1196" s="153">
        <v>5902367811945</v>
      </c>
    </row>
    <row r="1197" spans="1:3">
      <c r="A1197">
        <v>1196</v>
      </c>
      <c r="B1197" t="s">
        <v>1301</v>
      </c>
      <c r="C1197" s="153">
        <v>5902367811952</v>
      </c>
    </row>
    <row r="1198" spans="1:3">
      <c r="A1198">
        <v>1197</v>
      </c>
      <c r="B1198" t="s">
        <v>1300</v>
      </c>
      <c r="C1198" s="153">
        <v>5902367811969</v>
      </c>
    </row>
    <row r="1199" spans="1:3">
      <c r="A1199">
        <v>1198</v>
      </c>
      <c r="B1199" t="s">
        <v>1299</v>
      </c>
      <c r="C1199" s="153">
        <v>5902367811976</v>
      </c>
    </row>
    <row r="1200" spans="1:3">
      <c r="A1200">
        <v>1199</v>
      </c>
      <c r="B1200" t="s">
        <v>1298</v>
      </c>
      <c r="C1200" s="153">
        <v>5902367811983</v>
      </c>
    </row>
    <row r="1201" spans="1:3">
      <c r="A1201">
        <v>1200</v>
      </c>
      <c r="B1201" t="s">
        <v>1297</v>
      </c>
      <c r="C1201" s="153">
        <v>5902367811990</v>
      </c>
    </row>
    <row r="1202" spans="1:3">
      <c r="A1202">
        <v>1201</v>
      </c>
      <c r="B1202" t="s">
        <v>1296</v>
      </c>
      <c r="C1202" s="153">
        <v>5902367812003</v>
      </c>
    </row>
    <row r="1203" spans="1:3">
      <c r="A1203">
        <v>1202</v>
      </c>
      <c r="B1203" t="s">
        <v>1295</v>
      </c>
      <c r="C1203" s="153">
        <v>5902367812010</v>
      </c>
    </row>
    <row r="1204" spans="1:3">
      <c r="A1204">
        <v>1203</v>
      </c>
      <c r="B1204" t="s">
        <v>1224</v>
      </c>
      <c r="C1204" s="153">
        <v>5902367812027</v>
      </c>
    </row>
    <row r="1205" spans="1:3">
      <c r="A1205">
        <v>1204</v>
      </c>
      <c r="B1205" t="s">
        <v>1223</v>
      </c>
      <c r="C1205" s="153">
        <v>5902367812034</v>
      </c>
    </row>
    <row r="1206" spans="1:3">
      <c r="A1206">
        <v>1205</v>
      </c>
      <c r="B1206" t="s">
        <v>1222</v>
      </c>
      <c r="C1206" s="153">
        <v>5902367812041</v>
      </c>
    </row>
    <row r="1207" spans="1:3">
      <c r="A1207">
        <v>1206</v>
      </c>
      <c r="B1207" t="s">
        <v>1221</v>
      </c>
      <c r="C1207" s="153">
        <v>5902367812058</v>
      </c>
    </row>
    <row r="1208" spans="1:3">
      <c r="A1208">
        <v>1207</v>
      </c>
      <c r="B1208" t="s">
        <v>1220</v>
      </c>
      <c r="C1208" s="153">
        <v>5902367812065</v>
      </c>
    </row>
    <row r="1209" spans="1:3">
      <c r="A1209">
        <v>1208</v>
      </c>
      <c r="B1209" t="s">
        <v>1219</v>
      </c>
      <c r="C1209" s="153">
        <v>5902367812072</v>
      </c>
    </row>
    <row r="1210" spans="1:3">
      <c r="A1210">
        <v>1209</v>
      </c>
      <c r="B1210" t="s">
        <v>1218</v>
      </c>
      <c r="C1210" s="153">
        <v>5902367812089</v>
      </c>
    </row>
    <row r="1211" spans="1:3">
      <c r="A1211">
        <v>1210</v>
      </c>
      <c r="B1211" t="s">
        <v>1217</v>
      </c>
      <c r="C1211" s="153">
        <v>5902367812096</v>
      </c>
    </row>
    <row r="1212" spans="1:3">
      <c r="A1212">
        <v>1211</v>
      </c>
      <c r="B1212" t="s">
        <v>1216</v>
      </c>
      <c r="C1212" s="153">
        <v>5902367812102</v>
      </c>
    </row>
    <row r="1213" spans="1:3">
      <c r="A1213">
        <v>1212</v>
      </c>
      <c r="B1213" t="s">
        <v>1215</v>
      </c>
      <c r="C1213" s="153">
        <v>5902367812119</v>
      </c>
    </row>
    <row r="1214" spans="1:3">
      <c r="A1214">
        <v>1213</v>
      </c>
      <c r="B1214" t="s">
        <v>1144</v>
      </c>
      <c r="C1214" s="153">
        <v>5902367812126</v>
      </c>
    </row>
    <row r="1215" spans="1:3">
      <c r="A1215">
        <v>1214</v>
      </c>
      <c r="B1215" t="s">
        <v>1143</v>
      </c>
      <c r="C1215" s="153">
        <v>5902367812133</v>
      </c>
    </row>
    <row r="1216" spans="1:3">
      <c r="A1216">
        <v>1215</v>
      </c>
      <c r="B1216" t="s">
        <v>1142</v>
      </c>
      <c r="C1216" s="153">
        <v>5902367812140</v>
      </c>
    </row>
    <row r="1217" spans="1:3">
      <c r="A1217">
        <v>1216</v>
      </c>
      <c r="B1217" t="s">
        <v>1141</v>
      </c>
      <c r="C1217" s="153">
        <v>5902367812157</v>
      </c>
    </row>
    <row r="1218" spans="1:3">
      <c r="A1218">
        <v>1217</v>
      </c>
      <c r="B1218" t="s">
        <v>1140</v>
      </c>
      <c r="C1218" s="153">
        <v>5902367812164</v>
      </c>
    </row>
    <row r="1219" spans="1:3">
      <c r="A1219">
        <v>1218</v>
      </c>
      <c r="B1219" t="s">
        <v>1139</v>
      </c>
      <c r="C1219" s="153">
        <v>5902367812171</v>
      </c>
    </row>
    <row r="1220" spans="1:3">
      <c r="A1220">
        <v>1219</v>
      </c>
      <c r="B1220" t="s">
        <v>1138</v>
      </c>
      <c r="C1220" s="153">
        <v>5902367812188</v>
      </c>
    </row>
    <row r="1221" spans="1:3">
      <c r="A1221">
        <v>1220</v>
      </c>
      <c r="B1221" t="s">
        <v>1137</v>
      </c>
      <c r="C1221" s="153">
        <v>5902367812195</v>
      </c>
    </row>
    <row r="1222" spans="1:3">
      <c r="A1222">
        <v>1221</v>
      </c>
      <c r="B1222" t="s">
        <v>1136</v>
      </c>
      <c r="C1222" s="153">
        <v>5902367812201</v>
      </c>
    </row>
    <row r="1223" spans="1:3">
      <c r="A1223">
        <v>1222</v>
      </c>
      <c r="B1223" t="s">
        <v>1135</v>
      </c>
      <c r="C1223" s="153">
        <v>5902367812218</v>
      </c>
    </row>
    <row r="1224" spans="1:3">
      <c r="A1224">
        <v>1223</v>
      </c>
      <c r="B1224" t="s">
        <v>1064</v>
      </c>
      <c r="C1224" s="153">
        <v>5902367812225</v>
      </c>
    </row>
    <row r="1225" spans="1:3">
      <c r="A1225">
        <v>1224</v>
      </c>
      <c r="B1225" t="s">
        <v>1063</v>
      </c>
      <c r="C1225" s="153">
        <v>5902367812232</v>
      </c>
    </row>
    <row r="1226" spans="1:3">
      <c r="A1226">
        <v>1225</v>
      </c>
      <c r="B1226" t="s">
        <v>1062</v>
      </c>
      <c r="C1226" s="153">
        <v>5902367812249</v>
      </c>
    </row>
    <row r="1227" spans="1:3">
      <c r="A1227">
        <v>1226</v>
      </c>
      <c r="B1227" t="s">
        <v>1061</v>
      </c>
      <c r="C1227" s="153">
        <v>5902367812256</v>
      </c>
    </row>
    <row r="1228" spans="1:3">
      <c r="A1228">
        <v>1227</v>
      </c>
      <c r="B1228" t="s">
        <v>1060</v>
      </c>
      <c r="C1228" s="153">
        <v>5902367812263</v>
      </c>
    </row>
    <row r="1229" spans="1:3">
      <c r="A1229">
        <v>1228</v>
      </c>
      <c r="B1229" t="s">
        <v>1059</v>
      </c>
      <c r="C1229" s="153">
        <v>5902367812270</v>
      </c>
    </row>
    <row r="1230" spans="1:3">
      <c r="A1230">
        <v>1229</v>
      </c>
      <c r="B1230" t="s">
        <v>1058</v>
      </c>
      <c r="C1230" s="153">
        <v>5902367812287</v>
      </c>
    </row>
    <row r="1231" spans="1:3">
      <c r="A1231">
        <v>1230</v>
      </c>
      <c r="B1231" t="s">
        <v>1057</v>
      </c>
      <c r="C1231" s="153">
        <v>5902367812294</v>
      </c>
    </row>
    <row r="1232" spans="1:3">
      <c r="A1232">
        <v>1231</v>
      </c>
      <c r="B1232" t="s">
        <v>1056</v>
      </c>
      <c r="C1232" s="153">
        <v>5902367812300</v>
      </c>
    </row>
    <row r="1233" spans="1:3">
      <c r="A1233">
        <v>1232</v>
      </c>
      <c r="B1233" t="s">
        <v>1055</v>
      </c>
      <c r="C1233" s="153">
        <v>5902367812317</v>
      </c>
    </row>
    <row r="1234" spans="1:3">
      <c r="A1234">
        <v>1233</v>
      </c>
      <c r="B1234" t="s">
        <v>984</v>
      </c>
      <c r="C1234" s="153">
        <v>5902367812324</v>
      </c>
    </row>
    <row r="1235" spans="1:3">
      <c r="A1235">
        <v>1234</v>
      </c>
      <c r="B1235" t="s">
        <v>983</v>
      </c>
      <c r="C1235" s="153">
        <v>5902367812331</v>
      </c>
    </row>
    <row r="1236" spans="1:3">
      <c r="A1236">
        <v>1235</v>
      </c>
      <c r="B1236" t="s">
        <v>982</v>
      </c>
      <c r="C1236" s="153">
        <v>5902367812348</v>
      </c>
    </row>
    <row r="1237" spans="1:3">
      <c r="A1237">
        <v>1236</v>
      </c>
      <c r="B1237" t="s">
        <v>981</v>
      </c>
      <c r="C1237" s="153">
        <v>5902367812355</v>
      </c>
    </row>
    <row r="1238" spans="1:3">
      <c r="A1238">
        <v>1237</v>
      </c>
      <c r="B1238" t="s">
        <v>980</v>
      </c>
      <c r="C1238" s="153">
        <v>5902367812362</v>
      </c>
    </row>
    <row r="1239" spans="1:3">
      <c r="A1239">
        <v>1238</v>
      </c>
      <c r="B1239" t="s">
        <v>979</v>
      </c>
      <c r="C1239" s="153">
        <v>5902367812379</v>
      </c>
    </row>
    <row r="1240" spans="1:3">
      <c r="A1240">
        <v>1239</v>
      </c>
      <c r="B1240" t="s">
        <v>978</v>
      </c>
      <c r="C1240" s="153">
        <v>5902367812386</v>
      </c>
    </row>
    <row r="1241" spans="1:3">
      <c r="A1241">
        <v>1240</v>
      </c>
      <c r="B1241" t="s">
        <v>977</v>
      </c>
      <c r="C1241" s="153">
        <v>5902367812393</v>
      </c>
    </row>
    <row r="1242" spans="1:3">
      <c r="A1242">
        <v>1241</v>
      </c>
      <c r="B1242" t="s">
        <v>976</v>
      </c>
      <c r="C1242" s="153">
        <v>5902367812409</v>
      </c>
    </row>
    <row r="1243" spans="1:3">
      <c r="A1243">
        <v>1242</v>
      </c>
      <c r="B1243" t="s">
        <v>975</v>
      </c>
      <c r="C1243" s="153">
        <v>5902367812416</v>
      </c>
    </row>
    <row r="1244" spans="1:3">
      <c r="A1244">
        <v>1243</v>
      </c>
      <c r="B1244" t="s">
        <v>904</v>
      </c>
      <c r="C1244" s="153">
        <v>5902367812423</v>
      </c>
    </row>
    <row r="1245" spans="1:3">
      <c r="A1245">
        <v>1244</v>
      </c>
      <c r="B1245" t="s">
        <v>903</v>
      </c>
      <c r="C1245" s="153">
        <v>5902367812430</v>
      </c>
    </row>
    <row r="1246" spans="1:3">
      <c r="A1246">
        <v>1245</v>
      </c>
      <c r="B1246" t="s">
        <v>902</v>
      </c>
      <c r="C1246" s="153">
        <v>5902367812447</v>
      </c>
    </row>
    <row r="1247" spans="1:3">
      <c r="A1247">
        <v>1246</v>
      </c>
      <c r="B1247" t="s">
        <v>901</v>
      </c>
      <c r="C1247" s="153">
        <v>5902367812454</v>
      </c>
    </row>
    <row r="1248" spans="1:3">
      <c r="A1248">
        <v>1247</v>
      </c>
      <c r="B1248" t="s">
        <v>900</v>
      </c>
      <c r="C1248" s="153">
        <v>5902367812461</v>
      </c>
    </row>
    <row r="1249" spans="1:3">
      <c r="A1249">
        <v>1248</v>
      </c>
      <c r="B1249" t="s">
        <v>899</v>
      </c>
      <c r="C1249" s="153">
        <v>5902367812478</v>
      </c>
    </row>
    <row r="1250" spans="1:3">
      <c r="A1250">
        <v>1249</v>
      </c>
      <c r="B1250" t="s">
        <v>898</v>
      </c>
      <c r="C1250" s="153">
        <v>5902367812485</v>
      </c>
    </row>
    <row r="1251" spans="1:3">
      <c r="A1251">
        <v>1250</v>
      </c>
      <c r="B1251" t="s">
        <v>897</v>
      </c>
      <c r="C1251" s="153">
        <v>5902367812492</v>
      </c>
    </row>
    <row r="1252" spans="1:3">
      <c r="A1252">
        <v>1251</v>
      </c>
      <c r="B1252" t="s">
        <v>896</v>
      </c>
      <c r="C1252" s="153">
        <v>5902367812508</v>
      </c>
    </row>
    <row r="1253" spans="1:3">
      <c r="A1253">
        <v>1252</v>
      </c>
      <c r="B1253" t="s">
        <v>895</v>
      </c>
      <c r="C1253" s="153">
        <v>5902367812515</v>
      </c>
    </row>
    <row r="1254" spans="1:3">
      <c r="A1254">
        <v>1253</v>
      </c>
      <c r="B1254" t="s">
        <v>824</v>
      </c>
      <c r="C1254" s="153">
        <v>5902367812522</v>
      </c>
    </row>
    <row r="1255" spans="1:3">
      <c r="A1255">
        <v>1254</v>
      </c>
      <c r="B1255" t="s">
        <v>823</v>
      </c>
      <c r="C1255" s="153">
        <v>5902367812539</v>
      </c>
    </row>
    <row r="1256" spans="1:3">
      <c r="A1256">
        <v>1255</v>
      </c>
      <c r="B1256" t="s">
        <v>822</v>
      </c>
      <c r="C1256" s="153">
        <v>5902367812546</v>
      </c>
    </row>
    <row r="1257" spans="1:3">
      <c r="A1257">
        <v>1256</v>
      </c>
      <c r="B1257" t="s">
        <v>821</v>
      </c>
      <c r="C1257" s="153">
        <v>5902367812553</v>
      </c>
    </row>
    <row r="1258" spans="1:3">
      <c r="A1258">
        <v>1257</v>
      </c>
      <c r="B1258" t="s">
        <v>820</v>
      </c>
      <c r="C1258" s="153">
        <v>5902367812560</v>
      </c>
    </row>
    <row r="1259" spans="1:3">
      <c r="A1259">
        <v>1258</v>
      </c>
      <c r="B1259" t="s">
        <v>819</v>
      </c>
      <c r="C1259" s="153">
        <v>5902367812577</v>
      </c>
    </row>
    <row r="1260" spans="1:3">
      <c r="A1260">
        <v>1259</v>
      </c>
      <c r="B1260" t="s">
        <v>818</v>
      </c>
      <c r="C1260" s="153">
        <v>5902367812584</v>
      </c>
    </row>
    <row r="1261" spans="1:3">
      <c r="A1261">
        <v>1260</v>
      </c>
      <c r="B1261" t="s">
        <v>817</v>
      </c>
      <c r="C1261" s="153">
        <v>5902367812591</v>
      </c>
    </row>
    <row r="1262" spans="1:3">
      <c r="A1262">
        <v>1261</v>
      </c>
      <c r="B1262" t="s">
        <v>816</v>
      </c>
      <c r="C1262" s="153">
        <v>5902367812607</v>
      </c>
    </row>
    <row r="1263" spans="1:3">
      <c r="A1263">
        <v>1262</v>
      </c>
      <c r="B1263" t="s">
        <v>815</v>
      </c>
      <c r="C1263" s="153">
        <v>5902367812614</v>
      </c>
    </row>
    <row r="1264" spans="1:3">
      <c r="A1264">
        <v>1263</v>
      </c>
      <c r="B1264" t="s">
        <v>744</v>
      </c>
      <c r="C1264" s="153">
        <v>5902367812621</v>
      </c>
    </row>
    <row r="1265" spans="1:3">
      <c r="A1265">
        <v>1264</v>
      </c>
      <c r="B1265" t="s">
        <v>743</v>
      </c>
      <c r="C1265" s="153">
        <v>5902367812638</v>
      </c>
    </row>
    <row r="1266" spans="1:3">
      <c r="A1266">
        <v>1265</v>
      </c>
      <c r="B1266" t="s">
        <v>742</v>
      </c>
      <c r="C1266" s="153">
        <v>5902367812645</v>
      </c>
    </row>
    <row r="1267" spans="1:3">
      <c r="A1267">
        <v>1266</v>
      </c>
      <c r="B1267" t="s">
        <v>741</v>
      </c>
      <c r="C1267" s="153">
        <v>5902367812652</v>
      </c>
    </row>
    <row r="1268" spans="1:3">
      <c r="A1268">
        <v>1267</v>
      </c>
      <c r="B1268" t="s">
        <v>740</v>
      </c>
      <c r="C1268" s="153">
        <v>5902367812669</v>
      </c>
    </row>
    <row r="1269" spans="1:3">
      <c r="A1269">
        <v>1268</v>
      </c>
      <c r="B1269" t="s">
        <v>739</v>
      </c>
      <c r="C1269" s="153">
        <v>5902367812676</v>
      </c>
    </row>
    <row r="1270" spans="1:3">
      <c r="A1270">
        <v>1269</v>
      </c>
      <c r="B1270" t="s">
        <v>738</v>
      </c>
      <c r="C1270" s="153">
        <v>5902367812683</v>
      </c>
    </row>
    <row r="1271" spans="1:3">
      <c r="A1271">
        <v>1270</v>
      </c>
      <c r="B1271" t="s">
        <v>737</v>
      </c>
      <c r="C1271" s="153">
        <v>5902367812690</v>
      </c>
    </row>
    <row r="1272" spans="1:3">
      <c r="A1272">
        <v>1271</v>
      </c>
      <c r="B1272" t="s">
        <v>736</v>
      </c>
      <c r="C1272" s="153">
        <v>5902367812706</v>
      </c>
    </row>
    <row r="1273" spans="1:3">
      <c r="A1273">
        <v>1272</v>
      </c>
      <c r="B1273" t="s">
        <v>735</v>
      </c>
      <c r="C1273" s="153">
        <v>5902367812713</v>
      </c>
    </row>
    <row r="1274" spans="1:3">
      <c r="A1274">
        <v>1273</v>
      </c>
      <c r="B1274" t="s">
        <v>664</v>
      </c>
      <c r="C1274" s="153">
        <v>5902367812720</v>
      </c>
    </row>
    <row r="1275" spans="1:3">
      <c r="A1275">
        <v>1274</v>
      </c>
      <c r="B1275" t="s">
        <v>663</v>
      </c>
      <c r="C1275" s="153">
        <v>5902367812737</v>
      </c>
    </row>
    <row r="1276" spans="1:3">
      <c r="A1276">
        <v>1275</v>
      </c>
      <c r="B1276" t="s">
        <v>662</v>
      </c>
      <c r="C1276" s="153">
        <v>5902367812744</v>
      </c>
    </row>
    <row r="1277" spans="1:3">
      <c r="A1277">
        <v>1276</v>
      </c>
      <c r="B1277" t="s">
        <v>661</v>
      </c>
      <c r="C1277" s="153">
        <v>5902367812751</v>
      </c>
    </row>
    <row r="1278" spans="1:3">
      <c r="A1278">
        <v>1277</v>
      </c>
      <c r="B1278" t="s">
        <v>660</v>
      </c>
      <c r="C1278" s="153">
        <v>5902367812768</v>
      </c>
    </row>
    <row r="1279" spans="1:3">
      <c r="A1279">
        <v>1278</v>
      </c>
      <c r="B1279" t="s">
        <v>659</v>
      </c>
      <c r="C1279" s="153">
        <v>5902367812775</v>
      </c>
    </row>
    <row r="1280" spans="1:3">
      <c r="A1280">
        <v>1279</v>
      </c>
      <c r="B1280" t="s">
        <v>658</v>
      </c>
      <c r="C1280" s="153">
        <v>5902367812782</v>
      </c>
    </row>
    <row r="1281" spans="1:3">
      <c r="A1281">
        <v>1280</v>
      </c>
      <c r="B1281" t="s">
        <v>657</v>
      </c>
      <c r="C1281" s="153">
        <v>5902367812799</v>
      </c>
    </row>
    <row r="1282" spans="1:3">
      <c r="A1282">
        <v>1281</v>
      </c>
      <c r="B1282" t="s">
        <v>656</v>
      </c>
      <c r="C1282" s="153">
        <v>5902367812805</v>
      </c>
    </row>
    <row r="1283" spans="1:3">
      <c r="A1283">
        <v>1282</v>
      </c>
      <c r="B1283" t="s">
        <v>655</v>
      </c>
      <c r="C1283" s="153">
        <v>5902367812812</v>
      </c>
    </row>
    <row r="1284" spans="1:3">
      <c r="A1284">
        <v>1283</v>
      </c>
      <c r="B1284" t="s">
        <v>584</v>
      </c>
      <c r="C1284" s="153">
        <v>5902367812829</v>
      </c>
    </row>
    <row r="1285" spans="1:3">
      <c r="A1285">
        <v>1284</v>
      </c>
      <c r="B1285" t="s">
        <v>583</v>
      </c>
      <c r="C1285" s="153">
        <v>5902367812836</v>
      </c>
    </row>
    <row r="1286" spans="1:3">
      <c r="A1286">
        <v>1285</v>
      </c>
      <c r="B1286" t="s">
        <v>582</v>
      </c>
      <c r="C1286" s="153">
        <v>5902367812843</v>
      </c>
    </row>
    <row r="1287" spans="1:3">
      <c r="A1287">
        <v>1286</v>
      </c>
      <c r="B1287" t="s">
        <v>581</v>
      </c>
      <c r="C1287" s="153">
        <v>5902367812850</v>
      </c>
    </row>
    <row r="1288" spans="1:3">
      <c r="A1288">
        <v>1287</v>
      </c>
      <c r="B1288" t="s">
        <v>580</v>
      </c>
      <c r="C1288" s="153">
        <v>5902367812867</v>
      </c>
    </row>
    <row r="1289" spans="1:3">
      <c r="A1289">
        <v>1288</v>
      </c>
      <c r="B1289" t="s">
        <v>579</v>
      </c>
      <c r="C1289" s="153">
        <v>5902367812874</v>
      </c>
    </row>
    <row r="1290" spans="1:3">
      <c r="A1290">
        <v>1289</v>
      </c>
      <c r="B1290" t="s">
        <v>578</v>
      </c>
      <c r="C1290" s="153">
        <v>5902367812881</v>
      </c>
    </row>
    <row r="1291" spans="1:3">
      <c r="A1291">
        <v>1290</v>
      </c>
      <c r="B1291" t="s">
        <v>577</v>
      </c>
      <c r="C1291" s="153">
        <v>5902367812898</v>
      </c>
    </row>
    <row r="1292" spans="1:3">
      <c r="A1292">
        <v>1291</v>
      </c>
      <c r="B1292" t="s">
        <v>576</v>
      </c>
      <c r="C1292" s="153">
        <v>5902367812904</v>
      </c>
    </row>
    <row r="1293" spans="1:3">
      <c r="A1293">
        <v>1292</v>
      </c>
      <c r="B1293" t="s">
        <v>575</v>
      </c>
      <c r="C1293" s="153">
        <v>5902367812911</v>
      </c>
    </row>
    <row r="1294" spans="1:3">
      <c r="A1294">
        <v>1293</v>
      </c>
      <c r="B1294" t="s">
        <v>504</v>
      </c>
      <c r="C1294" s="153">
        <v>5902367812928</v>
      </c>
    </row>
    <row r="1295" spans="1:3">
      <c r="A1295">
        <v>1294</v>
      </c>
      <c r="B1295" t="s">
        <v>503</v>
      </c>
      <c r="C1295" s="153">
        <v>5902367812935</v>
      </c>
    </row>
    <row r="1296" spans="1:3">
      <c r="A1296">
        <v>1295</v>
      </c>
      <c r="B1296" t="s">
        <v>502</v>
      </c>
      <c r="C1296" s="153">
        <v>5902367812942</v>
      </c>
    </row>
    <row r="1297" spans="1:3">
      <c r="A1297">
        <v>1296</v>
      </c>
      <c r="B1297" t="s">
        <v>501</v>
      </c>
      <c r="C1297" s="153">
        <v>5902367812959</v>
      </c>
    </row>
    <row r="1298" spans="1:3">
      <c r="A1298">
        <v>1297</v>
      </c>
      <c r="B1298" t="s">
        <v>500</v>
      </c>
      <c r="C1298" s="153">
        <v>5902367812966</v>
      </c>
    </row>
    <row r="1299" spans="1:3">
      <c r="A1299">
        <v>1298</v>
      </c>
      <c r="B1299" t="s">
        <v>499</v>
      </c>
      <c r="C1299" s="153">
        <v>5902367812973</v>
      </c>
    </row>
    <row r="1300" spans="1:3">
      <c r="A1300">
        <v>1299</v>
      </c>
      <c r="B1300" t="s">
        <v>498</v>
      </c>
      <c r="C1300" s="153">
        <v>5902367812980</v>
      </c>
    </row>
    <row r="1301" spans="1:3">
      <c r="A1301">
        <v>1300</v>
      </c>
      <c r="B1301" t="s">
        <v>497</v>
      </c>
      <c r="C1301" s="153">
        <v>5902367812997</v>
      </c>
    </row>
    <row r="1302" spans="1:3">
      <c r="A1302">
        <v>1301</v>
      </c>
      <c r="B1302" t="s">
        <v>496</v>
      </c>
      <c r="C1302" s="153">
        <v>5902367813000</v>
      </c>
    </row>
    <row r="1303" spans="1:3">
      <c r="A1303">
        <v>1302</v>
      </c>
      <c r="B1303" t="s">
        <v>495</v>
      </c>
      <c r="C1303" s="153">
        <v>5902367813017</v>
      </c>
    </row>
    <row r="1304" spans="1:3">
      <c r="A1304">
        <v>1303</v>
      </c>
      <c r="B1304" t="s">
        <v>1820</v>
      </c>
      <c r="C1304" s="153">
        <v>5902367813024</v>
      </c>
    </row>
    <row r="1305" spans="1:3">
      <c r="A1305">
        <v>1304</v>
      </c>
      <c r="B1305" t="s">
        <v>1821</v>
      </c>
      <c r="C1305" s="153">
        <v>5902367813031</v>
      </c>
    </row>
    <row r="1306" spans="1:3">
      <c r="A1306">
        <v>1305</v>
      </c>
      <c r="B1306" t="s">
        <v>1822</v>
      </c>
      <c r="C1306" s="153">
        <v>5902367813048</v>
      </c>
    </row>
    <row r="1307" spans="1:3">
      <c r="A1307">
        <v>1306</v>
      </c>
      <c r="B1307" t="s">
        <v>1823</v>
      </c>
      <c r="C1307" s="153">
        <v>5902367813055</v>
      </c>
    </row>
    <row r="1308" spans="1:3">
      <c r="A1308">
        <v>1307</v>
      </c>
      <c r="B1308" t="s">
        <v>1824</v>
      </c>
      <c r="C1308" s="153">
        <v>5902367813062</v>
      </c>
    </row>
    <row r="1309" spans="1:3">
      <c r="A1309">
        <v>1308</v>
      </c>
      <c r="B1309" t="s">
        <v>1825</v>
      </c>
      <c r="C1309" s="153">
        <v>5902367813079</v>
      </c>
    </row>
    <row r="1310" spans="1:3">
      <c r="A1310">
        <v>1309</v>
      </c>
      <c r="B1310" t="s">
        <v>1826</v>
      </c>
      <c r="C1310" s="153">
        <v>5902367813086</v>
      </c>
    </row>
    <row r="1311" spans="1:3">
      <c r="A1311">
        <v>1310</v>
      </c>
      <c r="B1311" t="s">
        <v>1827</v>
      </c>
      <c r="C1311" s="153">
        <v>5902367813093</v>
      </c>
    </row>
    <row r="1312" spans="1:3">
      <c r="A1312">
        <v>1311</v>
      </c>
      <c r="B1312" t="s">
        <v>1828</v>
      </c>
      <c r="C1312" s="153">
        <v>5902367813109</v>
      </c>
    </row>
    <row r="1313" spans="1:3">
      <c r="A1313">
        <v>1312</v>
      </c>
      <c r="B1313" t="s">
        <v>1829</v>
      </c>
      <c r="C1313" s="153">
        <v>5902367813116</v>
      </c>
    </row>
    <row r="1314" spans="1:3">
      <c r="A1314">
        <v>1313</v>
      </c>
      <c r="B1314" t="s">
        <v>1534</v>
      </c>
      <c r="C1314" s="153">
        <v>5902367813123</v>
      </c>
    </row>
    <row r="1315" spans="1:3">
      <c r="A1315">
        <v>1314</v>
      </c>
      <c r="B1315" t="s">
        <v>1533</v>
      </c>
      <c r="C1315" s="153">
        <v>5902367813130</v>
      </c>
    </row>
    <row r="1316" spans="1:3">
      <c r="A1316">
        <v>1315</v>
      </c>
      <c r="B1316" t="s">
        <v>1532</v>
      </c>
      <c r="C1316" s="153">
        <v>5902367813147</v>
      </c>
    </row>
    <row r="1317" spans="1:3">
      <c r="A1317">
        <v>1316</v>
      </c>
      <c r="B1317" t="s">
        <v>1531</v>
      </c>
      <c r="C1317" s="153">
        <v>5902367813154</v>
      </c>
    </row>
    <row r="1318" spans="1:3">
      <c r="A1318">
        <v>1317</v>
      </c>
      <c r="B1318" t="s">
        <v>1530</v>
      </c>
      <c r="C1318" s="153">
        <v>5902367813161</v>
      </c>
    </row>
    <row r="1319" spans="1:3">
      <c r="A1319">
        <v>1318</v>
      </c>
      <c r="B1319" t="s">
        <v>1529</v>
      </c>
      <c r="C1319" s="153">
        <v>5902367813178</v>
      </c>
    </row>
    <row r="1320" spans="1:3">
      <c r="A1320">
        <v>1319</v>
      </c>
      <c r="B1320" t="s">
        <v>1528</v>
      </c>
      <c r="C1320" s="153">
        <v>5902367813185</v>
      </c>
    </row>
    <row r="1321" spans="1:3">
      <c r="A1321">
        <v>1320</v>
      </c>
      <c r="B1321" t="s">
        <v>1527</v>
      </c>
      <c r="C1321" s="153">
        <v>5902367813192</v>
      </c>
    </row>
    <row r="1322" spans="1:3">
      <c r="A1322">
        <v>1321</v>
      </c>
      <c r="B1322" t="s">
        <v>1526</v>
      </c>
      <c r="C1322" s="153">
        <v>5902367813208</v>
      </c>
    </row>
    <row r="1323" spans="1:3">
      <c r="A1323">
        <v>1322</v>
      </c>
      <c r="B1323" t="s">
        <v>1525</v>
      </c>
      <c r="C1323" s="153">
        <v>5902367813215</v>
      </c>
    </row>
    <row r="1324" spans="1:3">
      <c r="A1324">
        <v>1323</v>
      </c>
      <c r="B1324" t="s">
        <v>1454</v>
      </c>
      <c r="C1324" s="153">
        <v>5902367813222</v>
      </c>
    </row>
    <row r="1325" spans="1:3">
      <c r="A1325">
        <v>1324</v>
      </c>
      <c r="B1325" t="s">
        <v>1453</v>
      </c>
      <c r="C1325" s="153">
        <v>5902367813239</v>
      </c>
    </row>
    <row r="1326" spans="1:3">
      <c r="A1326">
        <v>1325</v>
      </c>
      <c r="B1326" t="s">
        <v>1452</v>
      </c>
      <c r="C1326" s="153">
        <v>5902367813246</v>
      </c>
    </row>
    <row r="1327" spans="1:3">
      <c r="A1327">
        <v>1326</v>
      </c>
      <c r="B1327" t="s">
        <v>1451</v>
      </c>
      <c r="C1327" s="153">
        <v>5902367813253</v>
      </c>
    </row>
    <row r="1328" spans="1:3">
      <c r="A1328">
        <v>1327</v>
      </c>
      <c r="B1328" t="s">
        <v>1450</v>
      </c>
      <c r="C1328" s="153">
        <v>5902367813260</v>
      </c>
    </row>
    <row r="1329" spans="1:3">
      <c r="A1329">
        <v>1328</v>
      </c>
      <c r="B1329" t="s">
        <v>1449</v>
      </c>
      <c r="C1329" s="153">
        <v>5902367813277</v>
      </c>
    </row>
    <row r="1330" spans="1:3">
      <c r="A1330">
        <v>1329</v>
      </c>
      <c r="B1330" t="s">
        <v>1448</v>
      </c>
      <c r="C1330" s="153">
        <v>5902367813284</v>
      </c>
    </row>
    <row r="1331" spans="1:3">
      <c r="A1331">
        <v>1330</v>
      </c>
      <c r="B1331" t="s">
        <v>1447</v>
      </c>
      <c r="C1331" s="153">
        <v>5902367813291</v>
      </c>
    </row>
    <row r="1332" spans="1:3">
      <c r="A1332">
        <v>1331</v>
      </c>
      <c r="B1332" t="s">
        <v>1446</v>
      </c>
      <c r="C1332" s="153">
        <v>5902367813307</v>
      </c>
    </row>
    <row r="1333" spans="1:3">
      <c r="A1333">
        <v>1332</v>
      </c>
      <c r="B1333" t="s">
        <v>1445</v>
      </c>
      <c r="C1333" s="153">
        <v>5902367813314</v>
      </c>
    </row>
    <row r="1334" spans="1:3">
      <c r="A1334">
        <v>1333</v>
      </c>
      <c r="B1334" t="s">
        <v>1374</v>
      </c>
      <c r="C1334" s="153">
        <v>5902367813321</v>
      </c>
    </row>
    <row r="1335" spans="1:3">
      <c r="A1335">
        <v>1334</v>
      </c>
      <c r="B1335" t="s">
        <v>1373</v>
      </c>
      <c r="C1335" s="153">
        <v>5902367813338</v>
      </c>
    </row>
    <row r="1336" spans="1:3">
      <c r="A1336">
        <v>1335</v>
      </c>
      <c r="B1336" t="s">
        <v>1372</v>
      </c>
      <c r="C1336" s="153">
        <v>5902367813345</v>
      </c>
    </row>
    <row r="1337" spans="1:3">
      <c r="A1337">
        <v>1336</v>
      </c>
      <c r="B1337" t="s">
        <v>1371</v>
      </c>
      <c r="C1337" s="153">
        <v>5902367813352</v>
      </c>
    </row>
    <row r="1338" spans="1:3">
      <c r="A1338">
        <v>1337</v>
      </c>
      <c r="B1338" t="s">
        <v>1370</v>
      </c>
      <c r="C1338" s="153">
        <v>5902367813369</v>
      </c>
    </row>
    <row r="1339" spans="1:3">
      <c r="A1339">
        <v>1338</v>
      </c>
      <c r="B1339" t="s">
        <v>1369</v>
      </c>
      <c r="C1339" s="153">
        <v>5902367813376</v>
      </c>
    </row>
    <row r="1340" spans="1:3">
      <c r="A1340">
        <v>1339</v>
      </c>
      <c r="B1340" t="s">
        <v>1368</v>
      </c>
      <c r="C1340" s="153">
        <v>5902367813383</v>
      </c>
    </row>
    <row r="1341" spans="1:3">
      <c r="A1341">
        <v>1340</v>
      </c>
      <c r="B1341" t="s">
        <v>1367</v>
      </c>
      <c r="C1341" s="153">
        <v>5902367813390</v>
      </c>
    </row>
    <row r="1342" spans="1:3">
      <c r="A1342">
        <v>1341</v>
      </c>
      <c r="B1342" t="s">
        <v>1366</v>
      </c>
      <c r="C1342" s="153">
        <v>5902367813406</v>
      </c>
    </row>
    <row r="1343" spans="1:3">
      <c r="A1343">
        <v>1342</v>
      </c>
      <c r="B1343" t="s">
        <v>1365</v>
      </c>
      <c r="C1343" s="153">
        <v>5902367813413</v>
      </c>
    </row>
    <row r="1344" spans="1:3">
      <c r="A1344">
        <v>1343</v>
      </c>
      <c r="B1344" t="s">
        <v>1294</v>
      </c>
      <c r="C1344" s="153">
        <v>5902367813420</v>
      </c>
    </row>
    <row r="1345" spans="1:3">
      <c r="A1345">
        <v>1344</v>
      </c>
      <c r="B1345" t="s">
        <v>1293</v>
      </c>
      <c r="C1345" s="153">
        <v>5902367813437</v>
      </c>
    </row>
    <row r="1346" spans="1:3">
      <c r="A1346">
        <v>1345</v>
      </c>
      <c r="B1346" t="s">
        <v>1292</v>
      </c>
      <c r="C1346" s="153">
        <v>5902367813444</v>
      </c>
    </row>
    <row r="1347" spans="1:3">
      <c r="A1347">
        <v>1346</v>
      </c>
      <c r="B1347" t="s">
        <v>1291</v>
      </c>
      <c r="C1347" s="153">
        <v>5902367813451</v>
      </c>
    </row>
    <row r="1348" spans="1:3">
      <c r="A1348">
        <v>1347</v>
      </c>
      <c r="B1348" t="s">
        <v>1290</v>
      </c>
      <c r="C1348" s="153">
        <v>5902367813468</v>
      </c>
    </row>
    <row r="1349" spans="1:3">
      <c r="A1349">
        <v>1348</v>
      </c>
      <c r="B1349" t="s">
        <v>1289</v>
      </c>
      <c r="C1349" s="153">
        <v>5902367813475</v>
      </c>
    </row>
    <row r="1350" spans="1:3">
      <c r="A1350">
        <v>1349</v>
      </c>
      <c r="B1350" t="s">
        <v>1288</v>
      </c>
      <c r="C1350" s="153">
        <v>5902367813482</v>
      </c>
    </row>
    <row r="1351" spans="1:3">
      <c r="A1351">
        <v>1350</v>
      </c>
      <c r="B1351" t="s">
        <v>1287</v>
      </c>
      <c r="C1351" s="153">
        <v>5902367813499</v>
      </c>
    </row>
    <row r="1352" spans="1:3">
      <c r="A1352">
        <v>1351</v>
      </c>
      <c r="B1352" t="s">
        <v>1286</v>
      </c>
      <c r="C1352" s="153">
        <v>5902367813505</v>
      </c>
    </row>
    <row r="1353" spans="1:3">
      <c r="A1353">
        <v>1352</v>
      </c>
      <c r="B1353" t="s">
        <v>1285</v>
      </c>
      <c r="C1353" s="153">
        <v>5902367813512</v>
      </c>
    </row>
    <row r="1354" spans="1:3">
      <c r="A1354">
        <v>1353</v>
      </c>
      <c r="B1354" t="s">
        <v>1214</v>
      </c>
      <c r="C1354" s="153">
        <v>5902367813529</v>
      </c>
    </row>
    <row r="1355" spans="1:3">
      <c r="A1355">
        <v>1354</v>
      </c>
      <c r="B1355" t="s">
        <v>1213</v>
      </c>
      <c r="C1355" s="153">
        <v>5902367813536</v>
      </c>
    </row>
    <row r="1356" spans="1:3">
      <c r="A1356">
        <v>1355</v>
      </c>
      <c r="B1356" t="s">
        <v>1212</v>
      </c>
      <c r="C1356" s="153">
        <v>5902367813543</v>
      </c>
    </row>
    <row r="1357" spans="1:3">
      <c r="A1357">
        <v>1356</v>
      </c>
      <c r="B1357" t="s">
        <v>1211</v>
      </c>
      <c r="C1357" s="153">
        <v>5902367813550</v>
      </c>
    </row>
    <row r="1358" spans="1:3">
      <c r="A1358">
        <v>1357</v>
      </c>
      <c r="B1358" t="s">
        <v>1210</v>
      </c>
      <c r="C1358" s="153">
        <v>5902367813567</v>
      </c>
    </row>
    <row r="1359" spans="1:3">
      <c r="A1359">
        <v>1358</v>
      </c>
      <c r="B1359" t="s">
        <v>1209</v>
      </c>
      <c r="C1359" s="153">
        <v>5902367813574</v>
      </c>
    </row>
    <row r="1360" spans="1:3">
      <c r="A1360">
        <v>1359</v>
      </c>
      <c r="B1360" t="s">
        <v>1208</v>
      </c>
      <c r="C1360" s="153">
        <v>5902367813581</v>
      </c>
    </row>
    <row r="1361" spans="1:3">
      <c r="A1361">
        <v>1360</v>
      </c>
      <c r="B1361" t="s">
        <v>1207</v>
      </c>
      <c r="C1361" s="153">
        <v>5902367813598</v>
      </c>
    </row>
    <row r="1362" spans="1:3">
      <c r="A1362">
        <v>1361</v>
      </c>
      <c r="B1362" t="s">
        <v>1206</v>
      </c>
      <c r="C1362" s="153">
        <v>5902367813604</v>
      </c>
    </row>
    <row r="1363" spans="1:3">
      <c r="A1363">
        <v>1362</v>
      </c>
      <c r="B1363" t="s">
        <v>1205</v>
      </c>
      <c r="C1363" s="153">
        <v>5902367813611</v>
      </c>
    </row>
    <row r="1364" spans="1:3">
      <c r="A1364">
        <v>1363</v>
      </c>
      <c r="B1364" t="s">
        <v>1134</v>
      </c>
      <c r="C1364" s="153">
        <v>5902367813628</v>
      </c>
    </row>
    <row r="1365" spans="1:3">
      <c r="A1365">
        <v>1364</v>
      </c>
      <c r="B1365" t="s">
        <v>1133</v>
      </c>
      <c r="C1365" s="153">
        <v>5902367813635</v>
      </c>
    </row>
    <row r="1366" spans="1:3">
      <c r="A1366">
        <v>1365</v>
      </c>
      <c r="B1366" t="s">
        <v>1132</v>
      </c>
      <c r="C1366" s="153">
        <v>5902367813642</v>
      </c>
    </row>
    <row r="1367" spans="1:3">
      <c r="A1367">
        <v>1366</v>
      </c>
      <c r="B1367" t="s">
        <v>1131</v>
      </c>
      <c r="C1367" s="153">
        <v>5902367813659</v>
      </c>
    </row>
    <row r="1368" spans="1:3">
      <c r="A1368">
        <v>1367</v>
      </c>
      <c r="B1368" t="s">
        <v>1130</v>
      </c>
      <c r="C1368" s="153">
        <v>5902367813666</v>
      </c>
    </row>
    <row r="1369" spans="1:3">
      <c r="A1369">
        <v>1368</v>
      </c>
      <c r="B1369" t="s">
        <v>1129</v>
      </c>
      <c r="C1369" s="153">
        <v>5902367813673</v>
      </c>
    </row>
    <row r="1370" spans="1:3">
      <c r="A1370">
        <v>1369</v>
      </c>
      <c r="B1370" t="s">
        <v>1128</v>
      </c>
      <c r="C1370" s="153">
        <v>5902367813680</v>
      </c>
    </row>
    <row r="1371" spans="1:3">
      <c r="A1371">
        <v>1370</v>
      </c>
      <c r="B1371" t="s">
        <v>1127</v>
      </c>
      <c r="C1371" s="153">
        <v>5902367813697</v>
      </c>
    </row>
    <row r="1372" spans="1:3">
      <c r="A1372">
        <v>1371</v>
      </c>
      <c r="B1372" t="s">
        <v>1126</v>
      </c>
      <c r="C1372" s="153">
        <v>5902367813703</v>
      </c>
    </row>
    <row r="1373" spans="1:3">
      <c r="A1373">
        <v>1372</v>
      </c>
      <c r="B1373" t="s">
        <v>1125</v>
      </c>
      <c r="C1373" s="153">
        <v>5902367813710</v>
      </c>
    </row>
    <row r="1374" spans="1:3">
      <c r="A1374">
        <v>1373</v>
      </c>
      <c r="B1374" t="s">
        <v>1054</v>
      </c>
      <c r="C1374" s="153">
        <v>5902367813727</v>
      </c>
    </row>
    <row r="1375" spans="1:3">
      <c r="A1375">
        <v>1374</v>
      </c>
      <c r="B1375" t="s">
        <v>1053</v>
      </c>
      <c r="C1375" s="153">
        <v>5902367813734</v>
      </c>
    </row>
    <row r="1376" spans="1:3">
      <c r="A1376">
        <v>1375</v>
      </c>
      <c r="B1376" t="s">
        <v>1052</v>
      </c>
      <c r="C1376" s="153">
        <v>5902367813741</v>
      </c>
    </row>
    <row r="1377" spans="1:3">
      <c r="A1377">
        <v>1376</v>
      </c>
      <c r="B1377" t="s">
        <v>1051</v>
      </c>
      <c r="C1377" s="153">
        <v>5902367813758</v>
      </c>
    </row>
    <row r="1378" spans="1:3">
      <c r="A1378">
        <v>1377</v>
      </c>
      <c r="B1378" t="s">
        <v>1050</v>
      </c>
      <c r="C1378" s="153">
        <v>5902367813765</v>
      </c>
    </row>
    <row r="1379" spans="1:3">
      <c r="A1379">
        <v>1378</v>
      </c>
      <c r="B1379" t="s">
        <v>1049</v>
      </c>
      <c r="C1379" s="153">
        <v>5902367813772</v>
      </c>
    </row>
    <row r="1380" spans="1:3">
      <c r="A1380">
        <v>1379</v>
      </c>
      <c r="B1380" t="s">
        <v>1048</v>
      </c>
      <c r="C1380" s="153">
        <v>5902367813789</v>
      </c>
    </row>
    <row r="1381" spans="1:3">
      <c r="A1381">
        <v>1380</v>
      </c>
      <c r="B1381" t="s">
        <v>1047</v>
      </c>
      <c r="C1381" s="153">
        <v>5902367813796</v>
      </c>
    </row>
    <row r="1382" spans="1:3">
      <c r="A1382">
        <v>1381</v>
      </c>
      <c r="B1382" t="s">
        <v>1046</v>
      </c>
      <c r="C1382" s="153">
        <v>5902367813802</v>
      </c>
    </row>
    <row r="1383" spans="1:3">
      <c r="A1383">
        <v>1382</v>
      </c>
      <c r="B1383" t="s">
        <v>1045</v>
      </c>
      <c r="C1383" s="153">
        <v>5902367813819</v>
      </c>
    </row>
    <row r="1384" spans="1:3">
      <c r="A1384">
        <v>1383</v>
      </c>
      <c r="B1384" t="s">
        <v>974</v>
      </c>
      <c r="C1384" s="153">
        <v>5902367813826</v>
      </c>
    </row>
    <row r="1385" spans="1:3">
      <c r="A1385">
        <v>1384</v>
      </c>
      <c r="B1385" t="s">
        <v>973</v>
      </c>
      <c r="C1385" s="153">
        <v>5902367813833</v>
      </c>
    </row>
    <row r="1386" spans="1:3">
      <c r="A1386">
        <v>1385</v>
      </c>
      <c r="B1386" t="s">
        <v>972</v>
      </c>
      <c r="C1386" s="153">
        <v>5902367813840</v>
      </c>
    </row>
    <row r="1387" spans="1:3">
      <c r="A1387">
        <v>1386</v>
      </c>
      <c r="B1387" t="s">
        <v>971</v>
      </c>
      <c r="C1387" s="153">
        <v>5902367813857</v>
      </c>
    </row>
    <row r="1388" spans="1:3">
      <c r="A1388">
        <v>1387</v>
      </c>
      <c r="B1388" t="s">
        <v>970</v>
      </c>
      <c r="C1388" s="153">
        <v>5902367813864</v>
      </c>
    </row>
    <row r="1389" spans="1:3">
      <c r="A1389">
        <v>1388</v>
      </c>
      <c r="B1389" t="s">
        <v>969</v>
      </c>
      <c r="C1389" s="153">
        <v>5902367813871</v>
      </c>
    </row>
    <row r="1390" spans="1:3">
      <c r="A1390">
        <v>1389</v>
      </c>
      <c r="B1390" t="s">
        <v>968</v>
      </c>
      <c r="C1390" s="153">
        <v>5902367813888</v>
      </c>
    </row>
    <row r="1391" spans="1:3">
      <c r="A1391">
        <v>1390</v>
      </c>
      <c r="B1391" t="s">
        <v>967</v>
      </c>
      <c r="C1391" s="153">
        <v>5902367813895</v>
      </c>
    </row>
    <row r="1392" spans="1:3">
      <c r="A1392">
        <v>1391</v>
      </c>
      <c r="B1392" t="s">
        <v>966</v>
      </c>
      <c r="C1392" s="153">
        <v>5902367813901</v>
      </c>
    </row>
    <row r="1393" spans="1:3">
      <c r="A1393">
        <v>1392</v>
      </c>
      <c r="B1393" t="s">
        <v>965</v>
      </c>
      <c r="C1393" s="153">
        <v>5902367813918</v>
      </c>
    </row>
    <row r="1394" spans="1:3">
      <c r="A1394">
        <v>1393</v>
      </c>
      <c r="B1394" t="s">
        <v>894</v>
      </c>
      <c r="C1394" s="153">
        <v>5902367813925</v>
      </c>
    </row>
    <row r="1395" spans="1:3">
      <c r="A1395">
        <v>1394</v>
      </c>
      <c r="B1395" t="s">
        <v>893</v>
      </c>
      <c r="C1395" s="153">
        <v>5902367813932</v>
      </c>
    </row>
    <row r="1396" spans="1:3">
      <c r="A1396">
        <v>1395</v>
      </c>
      <c r="B1396" t="s">
        <v>892</v>
      </c>
      <c r="C1396" s="153">
        <v>5902367813949</v>
      </c>
    </row>
    <row r="1397" spans="1:3">
      <c r="A1397">
        <v>1396</v>
      </c>
      <c r="B1397" t="s">
        <v>891</v>
      </c>
      <c r="C1397" s="153">
        <v>5902367813956</v>
      </c>
    </row>
    <row r="1398" spans="1:3">
      <c r="A1398">
        <v>1397</v>
      </c>
      <c r="B1398" t="s">
        <v>890</v>
      </c>
      <c r="C1398" s="153">
        <v>5902367813963</v>
      </c>
    </row>
    <row r="1399" spans="1:3">
      <c r="A1399">
        <v>1398</v>
      </c>
      <c r="B1399" t="s">
        <v>889</v>
      </c>
      <c r="C1399" s="153">
        <v>5902367813970</v>
      </c>
    </row>
    <row r="1400" spans="1:3">
      <c r="A1400">
        <v>1399</v>
      </c>
      <c r="B1400" t="s">
        <v>888</v>
      </c>
      <c r="C1400" s="153">
        <v>5902367813987</v>
      </c>
    </row>
    <row r="1401" spans="1:3">
      <c r="A1401">
        <v>1400</v>
      </c>
      <c r="B1401" t="s">
        <v>887</v>
      </c>
      <c r="C1401" s="153">
        <v>5902367813994</v>
      </c>
    </row>
    <row r="1402" spans="1:3">
      <c r="A1402">
        <v>1401</v>
      </c>
      <c r="B1402" t="s">
        <v>886</v>
      </c>
      <c r="C1402" s="153">
        <v>5902367814007</v>
      </c>
    </row>
    <row r="1403" spans="1:3">
      <c r="A1403">
        <v>1402</v>
      </c>
      <c r="B1403" t="s">
        <v>885</v>
      </c>
      <c r="C1403" s="153">
        <v>5902367814014</v>
      </c>
    </row>
    <row r="1404" spans="1:3">
      <c r="A1404">
        <v>1403</v>
      </c>
      <c r="B1404" t="s">
        <v>814</v>
      </c>
      <c r="C1404" s="153">
        <v>5902367814021</v>
      </c>
    </row>
    <row r="1405" spans="1:3">
      <c r="A1405">
        <v>1404</v>
      </c>
      <c r="B1405" t="s">
        <v>813</v>
      </c>
      <c r="C1405" s="153">
        <v>5902367814038</v>
      </c>
    </row>
    <row r="1406" spans="1:3">
      <c r="A1406">
        <v>1405</v>
      </c>
      <c r="B1406" t="s">
        <v>812</v>
      </c>
      <c r="C1406" s="153">
        <v>5902367814045</v>
      </c>
    </row>
    <row r="1407" spans="1:3">
      <c r="A1407">
        <v>1406</v>
      </c>
      <c r="B1407" t="s">
        <v>811</v>
      </c>
      <c r="C1407" s="153">
        <v>5902367814052</v>
      </c>
    </row>
    <row r="1408" spans="1:3">
      <c r="A1408">
        <v>1407</v>
      </c>
      <c r="B1408" t="s">
        <v>810</v>
      </c>
      <c r="C1408" s="153">
        <v>5902367814069</v>
      </c>
    </row>
    <row r="1409" spans="1:3">
      <c r="A1409">
        <v>1408</v>
      </c>
      <c r="B1409" t="s">
        <v>809</v>
      </c>
      <c r="C1409" s="153">
        <v>5902367814076</v>
      </c>
    </row>
    <row r="1410" spans="1:3">
      <c r="A1410">
        <v>1409</v>
      </c>
      <c r="B1410" t="s">
        <v>808</v>
      </c>
      <c r="C1410" s="153">
        <v>5902367814083</v>
      </c>
    </row>
    <row r="1411" spans="1:3">
      <c r="A1411">
        <v>1410</v>
      </c>
      <c r="B1411" t="s">
        <v>807</v>
      </c>
      <c r="C1411" s="153">
        <v>5902367814090</v>
      </c>
    </row>
    <row r="1412" spans="1:3">
      <c r="A1412">
        <v>1411</v>
      </c>
      <c r="B1412" t="s">
        <v>806</v>
      </c>
      <c r="C1412" s="153">
        <v>5902367814106</v>
      </c>
    </row>
    <row r="1413" spans="1:3">
      <c r="A1413">
        <v>1412</v>
      </c>
      <c r="B1413" t="s">
        <v>805</v>
      </c>
      <c r="C1413" s="153">
        <v>5902367814113</v>
      </c>
    </row>
    <row r="1414" spans="1:3">
      <c r="A1414">
        <v>1413</v>
      </c>
      <c r="B1414" t="s">
        <v>734</v>
      </c>
      <c r="C1414" s="153">
        <v>5902367814120</v>
      </c>
    </row>
    <row r="1415" spans="1:3">
      <c r="A1415">
        <v>1414</v>
      </c>
      <c r="B1415" t="s">
        <v>733</v>
      </c>
      <c r="C1415" s="153">
        <v>5902367814137</v>
      </c>
    </row>
    <row r="1416" spans="1:3">
      <c r="A1416">
        <v>1415</v>
      </c>
      <c r="B1416" t="s">
        <v>732</v>
      </c>
      <c r="C1416" s="153">
        <v>5902367814144</v>
      </c>
    </row>
    <row r="1417" spans="1:3">
      <c r="A1417">
        <v>1416</v>
      </c>
      <c r="B1417" t="s">
        <v>731</v>
      </c>
      <c r="C1417" s="153">
        <v>5902367814151</v>
      </c>
    </row>
    <row r="1418" spans="1:3">
      <c r="A1418">
        <v>1417</v>
      </c>
      <c r="B1418" t="s">
        <v>730</v>
      </c>
      <c r="C1418" s="153">
        <v>5902367814168</v>
      </c>
    </row>
    <row r="1419" spans="1:3">
      <c r="A1419">
        <v>1418</v>
      </c>
      <c r="B1419" t="s">
        <v>729</v>
      </c>
      <c r="C1419" s="153">
        <v>5902367814175</v>
      </c>
    </row>
    <row r="1420" spans="1:3">
      <c r="A1420">
        <v>1419</v>
      </c>
      <c r="B1420" t="s">
        <v>728</v>
      </c>
      <c r="C1420" s="153">
        <v>5902367814182</v>
      </c>
    </row>
    <row r="1421" spans="1:3">
      <c r="A1421">
        <v>1420</v>
      </c>
      <c r="B1421" t="s">
        <v>727</v>
      </c>
      <c r="C1421" s="153">
        <v>5902367814199</v>
      </c>
    </row>
    <row r="1422" spans="1:3">
      <c r="A1422">
        <v>1421</v>
      </c>
      <c r="B1422" t="s">
        <v>726</v>
      </c>
      <c r="C1422" s="153">
        <v>5902367814205</v>
      </c>
    </row>
    <row r="1423" spans="1:3">
      <c r="A1423">
        <v>1422</v>
      </c>
      <c r="B1423" t="s">
        <v>725</v>
      </c>
      <c r="C1423" s="153">
        <v>5902367814212</v>
      </c>
    </row>
    <row r="1424" spans="1:3">
      <c r="A1424">
        <v>1423</v>
      </c>
      <c r="B1424" t="s">
        <v>654</v>
      </c>
      <c r="C1424" s="153">
        <v>5902367814229</v>
      </c>
    </row>
    <row r="1425" spans="1:3">
      <c r="A1425">
        <v>1424</v>
      </c>
      <c r="B1425" t="s">
        <v>653</v>
      </c>
      <c r="C1425" s="153">
        <v>5902367814236</v>
      </c>
    </row>
    <row r="1426" spans="1:3">
      <c r="A1426">
        <v>1425</v>
      </c>
      <c r="B1426" t="s">
        <v>652</v>
      </c>
      <c r="C1426" s="153">
        <v>5902367814243</v>
      </c>
    </row>
    <row r="1427" spans="1:3">
      <c r="A1427">
        <v>1426</v>
      </c>
      <c r="B1427" t="s">
        <v>651</v>
      </c>
      <c r="C1427" s="153">
        <v>5902367814250</v>
      </c>
    </row>
    <row r="1428" spans="1:3">
      <c r="A1428">
        <v>1427</v>
      </c>
      <c r="B1428" t="s">
        <v>650</v>
      </c>
      <c r="C1428" s="153">
        <v>5902367814267</v>
      </c>
    </row>
    <row r="1429" spans="1:3">
      <c r="A1429">
        <v>1428</v>
      </c>
      <c r="B1429" t="s">
        <v>649</v>
      </c>
      <c r="C1429" s="153">
        <v>5902367814274</v>
      </c>
    </row>
    <row r="1430" spans="1:3">
      <c r="A1430">
        <v>1429</v>
      </c>
      <c r="B1430" t="s">
        <v>648</v>
      </c>
      <c r="C1430" s="153">
        <v>5902367814281</v>
      </c>
    </row>
    <row r="1431" spans="1:3">
      <c r="A1431">
        <v>1430</v>
      </c>
      <c r="B1431" t="s">
        <v>647</v>
      </c>
      <c r="C1431" s="153">
        <v>5902367814298</v>
      </c>
    </row>
    <row r="1432" spans="1:3">
      <c r="A1432">
        <v>1431</v>
      </c>
      <c r="B1432" t="s">
        <v>646</v>
      </c>
      <c r="C1432" s="153">
        <v>5902367814304</v>
      </c>
    </row>
    <row r="1433" spans="1:3">
      <c r="A1433">
        <v>1432</v>
      </c>
      <c r="B1433" t="s">
        <v>645</v>
      </c>
      <c r="C1433" s="153">
        <v>5902367814311</v>
      </c>
    </row>
    <row r="1434" spans="1:3">
      <c r="A1434">
        <v>1433</v>
      </c>
      <c r="B1434" t="s">
        <v>574</v>
      </c>
      <c r="C1434" s="153">
        <v>5902367814328</v>
      </c>
    </row>
    <row r="1435" spans="1:3">
      <c r="A1435">
        <v>1434</v>
      </c>
      <c r="B1435" t="s">
        <v>573</v>
      </c>
      <c r="C1435" s="153">
        <v>5902367814335</v>
      </c>
    </row>
    <row r="1436" spans="1:3">
      <c r="A1436">
        <v>1435</v>
      </c>
      <c r="B1436" t="s">
        <v>572</v>
      </c>
      <c r="C1436" s="153">
        <v>5902367814342</v>
      </c>
    </row>
    <row r="1437" spans="1:3">
      <c r="A1437">
        <v>1436</v>
      </c>
      <c r="B1437" t="s">
        <v>571</v>
      </c>
      <c r="C1437" s="153">
        <v>5902367814359</v>
      </c>
    </row>
    <row r="1438" spans="1:3">
      <c r="A1438">
        <v>1437</v>
      </c>
      <c r="B1438" t="s">
        <v>570</v>
      </c>
      <c r="C1438" s="153">
        <v>5902367814366</v>
      </c>
    </row>
    <row r="1439" spans="1:3">
      <c r="A1439">
        <v>1438</v>
      </c>
      <c r="B1439" t="s">
        <v>569</v>
      </c>
      <c r="C1439" s="153">
        <v>5902367814373</v>
      </c>
    </row>
    <row r="1440" spans="1:3">
      <c r="A1440">
        <v>1439</v>
      </c>
      <c r="B1440" t="s">
        <v>568</v>
      </c>
      <c r="C1440" s="153">
        <v>5902367814380</v>
      </c>
    </row>
    <row r="1441" spans="1:3">
      <c r="A1441">
        <v>1440</v>
      </c>
      <c r="B1441" t="s">
        <v>567</v>
      </c>
      <c r="C1441" s="153">
        <v>5902367814397</v>
      </c>
    </row>
    <row r="1442" spans="1:3">
      <c r="A1442">
        <v>1441</v>
      </c>
      <c r="B1442" t="s">
        <v>566</v>
      </c>
      <c r="C1442" s="153">
        <v>5902367814403</v>
      </c>
    </row>
    <row r="1443" spans="1:3">
      <c r="A1443">
        <v>1442</v>
      </c>
      <c r="B1443" t="s">
        <v>565</v>
      </c>
      <c r="C1443" s="153">
        <v>5902367814410</v>
      </c>
    </row>
    <row r="1444" spans="1:3">
      <c r="A1444">
        <v>1443</v>
      </c>
      <c r="B1444" t="s">
        <v>494</v>
      </c>
      <c r="C1444" s="153">
        <v>5902367814427</v>
      </c>
    </row>
    <row r="1445" spans="1:3">
      <c r="A1445">
        <v>1444</v>
      </c>
      <c r="B1445" t="s">
        <v>493</v>
      </c>
      <c r="C1445" s="153">
        <v>5902367814434</v>
      </c>
    </row>
    <row r="1446" spans="1:3">
      <c r="A1446">
        <v>1445</v>
      </c>
      <c r="B1446" t="s">
        <v>492</v>
      </c>
      <c r="C1446" s="153">
        <v>5902367814441</v>
      </c>
    </row>
    <row r="1447" spans="1:3">
      <c r="A1447">
        <v>1446</v>
      </c>
      <c r="B1447" t="s">
        <v>491</v>
      </c>
      <c r="C1447" s="153">
        <v>5902367814458</v>
      </c>
    </row>
    <row r="1448" spans="1:3">
      <c r="A1448">
        <v>1447</v>
      </c>
      <c r="B1448" t="s">
        <v>490</v>
      </c>
      <c r="C1448" s="153">
        <v>5902367814465</v>
      </c>
    </row>
    <row r="1449" spans="1:3">
      <c r="A1449">
        <v>1448</v>
      </c>
      <c r="B1449" t="s">
        <v>489</v>
      </c>
      <c r="C1449" s="153">
        <v>5902367814472</v>
      </c>
    </row>
    <row r="1450" spans="1:3">
      <c r="A1450">
        <v>1449</v>
      </c>
      <c r="B1450" t="s">
        <v>488</v>
      </c>
      <c r="C1450" s="153">
        <v>5902367814489</v>
      </c>
    </row>
    <row r="1451" spans="1:3">
      <c r="A1451">
        <v>1450</v>
      </c>
      <c r="B1451" t="s">
        <v>487</v>
      </c>
      <c r="C1451" s="153">
        <v>5902367814496</v>
      </c>
    </row>
    <row r="1452" spans="1:3">
      <c r="A1452">
        <v>1451</v>
      </c>
      <c r="B1452" t="s">
        <v>486</v>
      </c>
      <c r="C1452" s="153">
        <v>5902367814502</v>
      </c>
    </row>
    <row r="1453" spans="1:3">
      <c r="A1453">
        <v>1452</v>
      </c>
      <c r="B1453" t="s">
        <v>485</v>
      </c>
      <c r="C1453" s="153">
        <v>5902367814519</v>
      </c>
    </row>
    <row r="1454" spans="1:3">
      <c r="A1454">
        <v>1453</v>
      </c>
      <c r="B1454" t="s">
        <v>1830</v>
      </c>
      <c r="C1454" s="153">
        <v>5902367814526</v>
      </c>
    </row>
    <row r="1455" spans="1:3">
      <c r="A1455">
        <v>1454</v>
      </c>
      <c r="B1455" t="s">
        <v>1831</v>
      </c>
      <c r="C1455" s="153">
        <v>5902367814533</v>
      </c>
    </row>
    <row r="1456" spans="1:3">
      <c r="A1456">
        <v>1455</v>
      </c>
      <c r="B1456" t="s">
        <v>1832</v>
      </c>
      <c r="C1456" s="153">
        <v>5902367814540</v>
      </c>
    </row>
    <row r="1457" spans="1:3">
      <c r="A1457">
        <v>1456</v>
      </c>
      <c r="B1457" t="s">
        <v>1833</v>
      </c>
      <c r="C1457" s="153">
        <v>5902367814557</v>
      </c>
    </row>
    <row r="1458" spans="1:3">
      <c r="A1458">
        <v>1457</v>
      </c>
      <c r="B1458" t="s">
        <v>1834</v>
      </c>
      <c r="C1458" s="153">
        <v>5902367814564</v>
      </c>
    </row>
    <row r="1459" spans="1:3">
      <c r="A1459">
        <v>1458</v>
      </c>
      <c r="B1459" t="s">
        <v>1835</v>
      </c>
      <c r="C1459" s="153">
        <v>5902367814571</v>
      </c>
    </row>
    <row r="1460" spans="1:3">
      <c r="A1460">
        <v>1459</v>
      </c>
      <c r="B1460" t="s">
        <v>1836</v>
      </c>
      <c r="C1460" s="153">
        <v>5902367814588</v>
      </c>
    </row>
    <row r="1461" spans="1:3">
      <c r="A1461">
        <v>1460</v>
      </c>
      <c r="B1461" t="s">
        <v>1837</v>
      </c>
      <c r="C1461" s="153">
        <v>5902367814595</v>
      </c>
    </row>
    <row r="1462" spans="1:3">
      <c r="A1462">
        <v>1461</v>
      </c>
      <c r="B1462" t="s">
        <v>1838</v>
      </c>
      <c r="C1462" s="153">
        <v>5902367814601</v>
      </c>
    </row>
    <row r="1463" spans="1:3">
      <c r="A1463">
        <v>1462</v>
      </c>
      <c r="B1463" t="s">
        <v>1839</v>
      </c>
      <c r="C1463" s="153">
        <v>5902367814618</v>
      </c>
    </row>
    <row r="1464" spans="1:3">
      <c r="A1464">
        <v>1463</v>
      </c>
      <c r="B1464" t="s">
        <v>1524</v>
      </c>
      <c r="C1464" s="153">
        <v>5902367814625</v>
      </c>
    </row>
    <row r="1465" spans="1:3">
      <c r="A1465">
        <v>1464</v>
      </c>
      <c r="B1465" t="s">
        <v>1523</v>
      </c>
      <c r="C1465" s="153">
        <v>5902367814632</v>
      </c>
    </row>
    <row r="1466" spans="1:3">
      <c r="A1466">
        <v>1465</v>
      </c>
      <c r="B1466" t="s">
        <v>1522</v>
      </c>
      <c r="C1466" s="153">
        <v>5902367814649</v>
      </c>
    </row>
    <row r="1467" spans="1:3">
      <c r="A1467">
        <v>1466</v>
      </c>
      <c r="B1467" t="s">
        <v>1521</v>
      </c>
      <c r="C1467" s="153">
        <v>5902367814656</v>
      </c>
    </row>
    <row r="1468" spans="1:3">
      <c r="A1468">
        <v>1467</v>
      </c>
      <c r="B1468" t="s">
        <v>1520</v>
      </c>
      <c r="C1468" s="153">
        <v>5902367814663</v>
      </c>
    </row>
    <row r="1469" spans="1:3">
      <c r="A1469">
        <v>1468</v>
      </c>
      <c r="B1469" t="s">
        <v>1519</v>
      </c>
      <c r="C1469" s="153">
        <v>5902367814670</v>
      </c>
    </row>
    <row r="1470" spans="1:3">
      <c r="A1470">
        <v>1469</v>
      </c>
      <c r="B1470" t="s">
        <v>1518</v>
      </c>
      <c r="C1470" s="153">
        <v>5902367814687</v>
      </c>
    </row>
    <row r="1471" spans="1:3">
      <c r="A1471">
        <v>1470</v>
      </c>
      <c r="B1471" t="s">
        <v>1517</v>
      </c>
      <c r="C1471" s="153">
        <v>5902367814694</v>
      </c>
    </row>
    <row r="1472" spans="1:3">
      <c r="A1472">
        <v>1471</v>
      </c>
      <c r="B1472" t="s">
        <v>1516</v>
      </c>
      <c r="C1472" s="153">
        <v>5902367814700</v>
      </c>
    </row>
    <row r="1473" spans="1:3">
      <c r="A1473">
        <v>1472</v>
      </c>
      <c r="B1473" t="s">
        <v>1515</v>
      </c>
      <c r="C1473" s="153">
        <v>5902367814717</v>
      </c>
    </row>
    <row r="1474" spans="1:3">
      <c r="A1474">
        <v>1473</v>
      </c>
      <c r="B1474" t="s">
        <v>1444</v>
      </c>
      <c r="C1474" s="153">
        <v>5902367814724</v>
      </c>
    </row>
    <row r="1475" spans="1:3">
      <c r="A1475">
        <v>1474</v>
      </c>
      <c r="B1475" t="s">
        <v>1443</v>
      </c>
      <c r="C1475" s="153">
        <v>5902367814731</v>
      </c>
    </row>
    <row r="1476" spans="1:3">
      <c r="A1476">
        <v>1475</v>
      </c>
      <c r="B1476" t="s">
        <v>1442</v>
      </c>
      <c r="C1476" s="153">
        <v>5902367814748</v>
      </c>
    </row>
    <row r="1477" spans="1:3">
      <c r="A1477">
        <v>1476</v>
      </c>
      <c r="B1477" t="s">
        <v>1441</v>
      </c>
      <c r="C1477" s="153">
        <v>5902367814755</v>
      </c>
    </row>
    <row r="1478" spans="1:3">
      <c r="A1478">
        <v>1477</v>
      </c>
      <c r="B1478" t="s">
        <v>1440</v>
      </c>
      <c r="C1478" s="153">
        <v>5902367814762</v>
      </c>
    </row>
    <row r="1479" spans="1:3">
      <c r="A1479">
        <v>1478</v>
      </c>
      <c r="B1479" t="s">
        <v>1439</v>
      </c>
      <c r="C1479" s="153">
        <v>5902367814779</v>
      </c>
    </row>
    <row r="1480" spans="1:3">
      <c r="A1480">
        <v>1479</v>
      </c>
      <c r="B1480" t="s">
        <v>1438</v>
      </c>
      <c r="C1480" s="153">
        <v>5902367814786</v>
      </c>
    </row>
    <row r="1481" spans="1:3">
      <c r="A1481">
        <v>1480</v>
      </c>
      <c r="B1481" t="s">
        <v>1437</v>
      </c>
      <c r="C1481" s="153">
        <v>5902367814793</v>
      </c>
    </row>
    <row r="1482" spans="1:3">
      <c r="A1482">
        <v>1481</v>
      </c>
      <c r="B1482" t="s">
        <v>1436</v>
      </c>
      <c r="C1482" s="153">
        <v>5902367814809</v>
      </c>
    </row>
    <row r="1483" spans="1:3">
      <c r="A1483">
        <v>1482</v>
      </c>
      <c r="B1483" t="s">
        <v>1435</v>
      </c>
      <c r="C1483" s="153">
        <v>5902367814816</v>
      </c>
    </row>
    <row r="1484" spans="1:3">
      <c r="A1484">
        <v>1483</v>
      </c>
      <c r="B1484" t="s">
        <v>1364</v>
      </c>
      <c r="C1484" s="153">
        <v>5902367814823</v>
      </c>
    </row>
    <row r="1485" spans="1:3">
      <c r="A1485">
        <v>1484</v>
      </c>
      <c r="B1485" t="s">
        <v>1363</v>
      </c>
      <c r="C1485" s="153">
        <v>5902367814830</v>
      </c>
    </row>
    <row r="1486" spans="1:3">
      <c r="A1486">
        <v>1485</v>
      </c>
      <c r="B1486" t="s">
        <v>1362</v>
      </c>
      <c r="C1486" s="153">
        <v>5902367814847</v>
      </c>
    </row>
    <row r="1487" spans="1:3">
      <c r="A1487">
        <v>1486</v>
      </c>
      <c r="B1487" t="s">
        <v>1361</v>
      </c>
      <c r="C1487" s="153">
        <v>5902367814854</v>
      </c>
    </row>
    <row r="1488" spans="1:3">
      <c r="A1488">
        <v>1487</v>
      </c>
      <c r="B1488" t="s">
        <v>1360</v>
      </c>
      <c r="C1488" s="153">
        <v>5902367814861</v>
      </c>
    </row>
    <row r="1489" spans="1:3">
      <c r="A1489">
        <v>1488</v>
      </c>
      <c r="B1489" t="s">
        <v>1359</v>
      </c>
      <c r="C1489" s="153">
        <v>5902367814878</v>
      </c>
    </row>
    <row r="1490" spans="1:3">
      <c r="A1490">
        <v>1489</v>
      </c>
      <c r="B1490" t="s">
        <v>1358</v>
      </c>
      <c r="C1490" s="153">
        <v>5902367814885</v>
      </c>
    </row>
    <row r="1491" spans="1:3">
      <c r="A1491">
        <v>1490</v>
      </c>
      <c r="B1491" t="s">
        <v>1357</v>
      </c>
      <c r="C1491" s="153">
        <v>5902367814892</v>
      </c>
    </row>
    <row r="1492" spans="1:3">
      <c r="A1492">
        <v>1491</v>
      </c>
      <c r="B1492" t="s">
        <v>1356</v>
      </c>
      <c r="C1492" s="153">
        <v>5902367814908</v>
      </c>
    </row>
    <row r="1493" spans="1:3">
      <c r="A1493">
        <v>1492</v>
      </c>
      <c r="B1493" t="s">
        <v>1355</v>
      </c>
      <c r="C1493" s="153">
        <v>5902367814915</v>
      </c>
    </row>
    <row r="1494" spans="1:3">
      <c r="A1494">
        <v>1493</v>
      </c>
      <c r="B1494" t="s">
        <v>1284</v>
      </c>
      <c r="C1494" s="153">
        <v>5902367814922</v>
      </c>
    </row>
    <row r="1495" spans="1:3">
      <c r="A1495">
        <v>1494</v>
      </c>
      <c r="B1495" t="s">
        <v>1283</v>
      </c>
      <c r="C1495" s="153">
        <v>5902367814939</v>
      </c>
    </row>
    <row r="1496" spans="1:3">
      <c r="A1496">
        <v>1495</v>
      </c>
      <c r="B1496" t="s">
        <v>1282</v>
      </c>
      <c r="C1496" s="153">
        <v>5902367814946</v>
      </c>
    </row>
    <row r="1497" spans="1:3">
      <c r="A1497">
        <v>1496</v>
      </c>
      <c r="B1497" t="s">
        <v>1281</v>
      </c>
      <c r="C1497" s="153">
        <v>5902367814953</v>
      </c>
    </row>
    <row r="1498" spans="1:3">
      <c r="A1498">
        <v>1497</v>
      </c>
      <c r="B1498" t="s">
        <v>1280</v>
      </c>
      <c r="C1498" s="153">
        <v>5902367814960</v>
      </c>
    </row>
    <row r="1499" spans="1:3">
      <c r="A1499">
        <v>1498</v>
      </c>
      <c r="B1499" t="s">
        <v>1279</v>
      </c>
      <c r="C1499" s="153">
        <v>5902367814977</v>
      </c>
    </row>
    <row r="1500" spans="1:3">
      <c r="A1500">
        <v>1499</v>
      </c>
      <c r="B1500" t="s">
        <v>1278</v>
      </c>
      <c r="C1500" s="153">
        <v>5902367814984</v>
      </c>
    </row>
    <row r="1501" spans="1:3">
      <c r="A1501">
        <v>1500</v>
      </c>
      <c r="B1501" t="s">
        <v>1277</v>
      </c>
      <c r="C1501" s="153">
        <v>5902367814991</v>
      </c>
    </row>
    <row r="1502" spans="1:3">
      <c r="A1502">
        <v>1501</v>
      </c>
      <c r="B1502" t="s">
        <v>1276</v>
      </c>
      <c r="C1502" s="153">
        <v>5902367815004</v>
      </c>
    </row>
    <row r="1503" spans="1:3">
      <c r="A1503">
        <v>1502</v>
      </c>
      <c r="B1503" t="s">
        <v>1275</v>
      </c>
      <c r="C1503" s="153">
        <v>5902367815011</v>
      </c>
    </row>
    <row r="1504" spans="1:3">
      <c r="A1504">
        <v>1503</v>
      </c>
      <c r="B1504" t="s">
        <v>1204</v>
      </c>
      <c r="C1504" s="153">
        <v>5902367815028</v>
      </c>
    </row>
    <row r="1505" spans="1:3">
      <c r="A1505">
        <v>1504</v>
      </c>
      <c r="B1505" t="s">
        <v>1203</v>
      </c>
      <c r="C1505" s="153">
        <v>5902367815035</v>
      </c>
    </row>
    <row r="1506" spans="1:3">
      <c r="A1506">
        <v>1505</v>
      </c>
      <c r="B1506" t="s">
        <v>1202</v>
      </c>
      <c r="C1506" s="153">
        <v>5902367815042</v>
      </c>
    </row>
    <row r="1507" spans="1:3">
      <c r="A1507">
        <v>1506</v>
      </c>
      <c r="B1507" t="s">
        <v>1201</v>
      </c>
      <c r="C1507" s="153">
        <v>5902367815059</v>
      </c>
    </row>
    <row r="1508" spans="1:3">
      <c r="A1508">
        <v>1507</v>
      </c>
      <c r="B1508" t="s">
        <v>1200</v>
      </c>
      <c r="C1508" s="153">
        <v>5902367815066</v>
      </c>
    </row>
    <row r="1509" spans="1:3">
      <c r="A1509">
        <v>1508</v>
      </c>
      <c r="B1509" t="s">
        <v>1199</v>
      </c>
      <c r="C1509" s="153">
        <v>5902367815073</v>
      </c>
    </row>
    <row r="1510" spans="1:3">
      <c r="A1510">
        <v>1509</v>
      </c>
      <c r="B1510" t="s">
        <v>1198</v>
      </c>
      <c r="C1510" s="153">
        <v>5902367815080</v>
      </c>
    </row>
    <row r="1511" spans="1:3">
      <c r="A1511">
        <v>1510</v>
      </c>
      <c r="B1511" t="s">
        <v>1197</v>
      </c>
      <c r="C1511" s="153">
        <v>5902367815097</v>
      </c>
    </row>
    <row r="1512" spans="1:3">
      <c r="A1512">
        <v>1511</v>
      </c>
      <c r="B1512" t="s">
        <v>1196</v>
      </c>
      <c r="C1512" s="153">
        <v>5902367815103</v>
      </c>
    </row>
    <row r="1513" spans="1:3">
      <c r="A1513">
        <v>1512</v>
      </c>
      <c r="B1513" t="s">
        <v>1195</v>
      </c>
      <c r="C1513" s="153">
        <v>5902367815110</v>
      </c>
    </row>
    <row r="1514" spans="1:3">
      <c r="A1514">
        <v>1513</v>
      </c>
      <c r="B1514" t="s">
        <v>1124</v>
      </c>
      <c r="C1514" s="153">
        <v>5902367815127</v>
      </c>
    </row>
    <row r="1515" spans="1:3">
      <c r="A1515">
        <v>1514</v>
      </c>
      <c r="B1515" t="s">
        <v>1123</v>
      </c>
      <c r="C1515" s="153">
        <v>5902367815134</v>
      </c>
    </row>
    <row r="1516" spans="1:3">
      <c r="A1516">
        <v>1515</v>
      </c>
      <c r="B1516" t="s">
        <v>1122</v>
      </c>
      <c r="C1516" s="153">
        <v>5902367815141</v>
      </c>
    </row>
    <row r="1517" spans="1:3">
      <c r="A1517">
        <v>1516</v>
      </c>
      <c r="B1517" t="s">
        <v>1121</v>
      </c>
      <c r="C1517" s="153">
        <v>5902367815158</v>
      </c>
    </row>
    <row r="1518" spans="1:3">
      <c r="A1518">
        <v>1517</v>
      </c>
      <c r="B1518" t="s">
        <v>1120</v>
      </c>
      <c r="C1518" s="153">
        <v>5902367815165</v>
      </c>
    </row>
    <row r="1519" spans="1:3">
      <c r="A1519">
        <v>1518</v>
      </c>
      <c r="B1519" t="s">
        <v>1119</v>
      </c>
      <c r="C1519" s="153">
        <v>5902367815172</v>
      </c>
    </row>
    <row r="1520" spans="1:3">
      <c r="A1520">
        <v>1519</v>
      </c>
      <c r="B1520" t="s">
        <v>1118</v>
      </c>
      <c r="C1520" s="153">
        <v>5902367815189</v>
      </c>
    </row>
    <row r="1521" spans="1:3">
      <c r="A1521">
        <v>1520</v>
      </c>
      <c r="B1521" t="s">
        <v>1117</v>
      </c>
      <c r="C1521" s="153">
        <v>5902367815196</v>
      </c>
    </row>
    <row r="1522" spans="1:3">
      <c r="A1522">
        <v>1521</v>
      </c>
      <c r="B1522" t="s">
        <v>1116</v>
      </c>
      <c r="C1522" s="153">
        <v>5902367815202</v>
      </c>
    </row>
    <row r="1523" spans="1:3">
      <c r="A1523">
        <v>1522</v>
      </c>
      <c r="B1523" t="s">
        <v>1115</v>
      </c>
      <c r="C1523" s="153">
        <v>5902367815219</v>
      </c>
    </row>
    <row r="1524" spans="1:3">
      <c r="A1524">
        <v>1523</v>
      </c>
      <c r="B1524" t="s">
        <v>1044</v>
      </c>
      <c r="C1524" s="153">
        <v>5902367815226</v>
      </c>
    </row>
    <row r="1525" spans="1:3">
      <c r="A1525">
        <v>1524</v>
      </c>
      <c r="B1525" t="s">
        <v>1043</v>
      </c>
      <c r="C1525" s="153">
        <v>5902367815233</v>
      </c>
    </row>
    <row r="1526" spans="1:3">
      <c r="A1526">
        <v>1525</v>
      </c>
      <c r="B1526" t="s">
        <v>1042</v>
      </c>
      <c r="C1526" s="153">
        <v>5902367815240</v>
      </c>
    </row>
    <row r="1527" spans="1:3">
      <c r="A1527">
        <v>1526</v>
      </c>
      <c r="B1527" t="s">
        <v>1041</v>
      </c>
      <c r="C1527" s="153">
        <v>5902367815257</v>
      </c>
    </row>
    <row r="1528" spans="1:3">
      <c r="A1528">
        <v>1527</v>
      </c>
      <c r="B1528" t="s">
        <v>1040</v>
      </c>
      <c r="C1528" s="153">
        <v>5902367815264</v>
      </c>
    </row>
    <row r="1529" spans="1:3">
      <c r="A1529">
        <v>1528</v>
      </c>
      <c r="B1529" t="s">
        <v>1039</v>
      </c>
      <c r="C1529" s="153">
        <v>5902367815271</v>
      </c>
    </row>
    <row r="1530" spans="1:3">
      <c r="A1530">
        <v>1529</v>
      </c>
      <c r="B1530" t="s">
        <v>1038</v>
      </c>
      <c r="C1530" s="153">
        <v>5902367815288</v>
      </c>
    </row>
    <row r="1531" spans="1:3">
      <c r="A1531">
        <v>1530</v>
      </c>
      <c r="B1531" t="s">
        <v>1037</v>
      </c>
      <c r="C1531" s="153">
        <v>5902367815295</v>
      </c>
    </row>
    <row r="1532" spans="1:3">
      <c r="A1532">
        <v>1531</v>
      </c>
      <c r="B1532" t="s">
        <v>1036</v>
      </c>
      <c r="C1532" s="153">
        <v>5902367815301</v>
      </c>
    </row>
    <row r="1533" spans="1:3">
      <c r="A1533">
        <v>1532</v>
      </c>
      <c r="B1533" t="s">
        <v>1035</v>
      </c>
      <c r="C1533" s="153">
        <v>5902367815318</v>
      </c>
    </row>
    <row r="1534" spans="1:3">
      <c r="A1534">
        <v>1533</v>
      </c>
      <c r="B1534" t="s">
        <v>964</v>
      </c>
      <c r="C1534" s="153">
        <v>5902367815325</v>
      </c>
    </row>
    <row r="1535" spans="1:3">
      <c r="A1535">
        <v>1534</v>
      </c>
      <c r="B1535" t="s">
        <v>963</v>
      </c>
      <c r="C1535" s="153">
        <v>5902367815332</v>
      </c>
    </row>
    <row r="1536" spans="1:3">
      <c r="A1536">
        <v>1535</v>
      </c>
      <c r="B1536" t="s">
        <v>962</v>
      </c>
      <c r="C1536" s="153">
        <v>5902367815349</v>
      </c>
    </row>
    <row r="1537" spans="1:3">
      <c r="A1537">
        <v>1536</v>
      </c>
      <c r="B1537" t="s">
        <v>961</v>
      </c>
      <c r="C1537" s="153">
        <v>5902367815356</v>
      </c>
    </row>
    <row r="1538" spans="1:3">
      <c r="A1538">
        <v>1537</v>
      </c>
      <c r="B1538" t="s">
        <v>960</v>
      </c>
      <c r="C1538" s="153">
        <v>5902367815363</v>
      </c>
    </row>
    <row r="1539" spans="1:3">
      <c r="A1539">
        <v>1538</v>
      </c>
      <c r="B1539" t="s">
        <v>959</v>
      </c>
      <c r="C1539" s="153">
        <v>5902367815370</v>
      </c>
    </row>
    <row r="1540" spans="1:3">
      <c r="A1540">
        <v>1539</v>
      </c>
      <c r="B1540" t="s">
        <v>958</v>
      </c>
      <c r="C1540" s="153">
        <v>5902367815387</v>
      </c>
    </row>
    <row r="1541" spans="1:3">
      <c r="A1541">
        <v>1540</v>
      </c>
      <c r="B1541" t="s">
        <v>957</v>
      </c>
      <c r="C1541" s="153">
        <v>5902367815394</v>
      </c>
    </row>
    <row r="1542" spans="1:3">
      <c r="A1542">
        <v>1541</v>
      </c>
      <c r="B1542" t="s">
        <v>956</v>
      </c>
      <c r="C1542" s="153">
        <v>5902367815400</v>
      </c>
    </row>
    <row r="1543" spans="1:3">
      <c r="A1543">
        <v>1542</v>
      </c>
      <c r="B1543" t="s">
        <v>955</v>
      </c>
      <c r="C1543" s="153">
        <v>5902367815417</v>
      </c>
    </row>
    <row r="1544" spans="1:3">
      <c r="A1544">
        <v>1543</v>
      </c>
      <c r="B1544" t="s">
        <v>884</v>
      </c>
      <c r="C1544" s="153">
        <v>5902367815424</v>
      </c>
    </row>
    <row r="1545" spans="1:3">
      <c r="A1545">
        <v>1544</v>
      </c>
      <c r="B1545" t="s">
        <v>883</v>
      </c>
      <c r="C1545" s="153">
        <v>5902367815431</v>
      </c>
    </row>
    <row r="1546" spans="1:3">
      <c r="A1546">
        <v>1545</v>
      </c>
      <c r="B1546" t="s">
        <v>882</v>
      </c>
      <c r="C1546" s="153">
        <v>5902367815448</v>
      </c>
    </row>
    <row r="1547" spans="1:3">
      <c r="A1547">
        <v>1546</v>
      </c>
      <c r="B1547" t="s">
        <v>881</v>
      </c>
      <c r="C1547" s="153">
        <v>5902367815455</v>
      </c>
    </row>
    <row r="1548" spans="1:3">
      <c r="A1548">
        <v>1547</v>
      </c>
      <c r="B1548" t="s">
        <v>880</v>
      </c>
      <c r="C1548" s="153">
        <v>5902367815462</v>
      </c>
    </row>
    <row r="1549" spans="1:3">
      <c r="A1549">
        <v>1548</v>
      </c>
      <c r="B1549" t="s">
        <v>879</v>
      </c>
      <c r="C1549" s="153">
        <v>5902367815479</v>
      </c>
    </row>
    <row r="1550" spans="1:3">
      <c r="A1550">
        <v>1549</v>
      </c>
      <c r="B1550" t="s">
        <v>878</v>
      </c>
      <c r="C1550" s="153">
        <v>5902367815486</v>
      </c>
    </row>
    <row r="1551" spans="1:3">
      <c r="A1551">
        <v>1550</v>
      </c>
      <c r="B1551" t="s">
        <v>877</v>
      </c>
      <c r="C1551" s="153">
        <v>5902367815493</v>
      </c>
    </row>
    <row r="1552" spans="1:3">
      <c r="A1552">
        <v>1551</v>
      </c>
      <c r="B1552" t="s">
        <v>876</v>
      </c>
      <c r="C1552" s="153">
        <v>5902367815509</v>
      </c>
    </row>
    <row r="1553" spans="1:3">
      <c r="A1553">
        <v>1552</v>
      </c>
      <c r="B1553" t="s">
        <v>875</v>
      </c>
      <c r="C1553" s="153">
        <v>5902367815516</v>
      </c>
    </row>
    <row r="1554" spans="1:3">
      <c r="A1554">
        <v>1553</v>
      </c>
      <c r="B1554" t="s">
        <v>804</v>
      </c>
      <c r="C1554" s="153">
        <v>5902367815523</v>
      </c>
    </row>
    <row r="1555" spans="1:3">
      <c r="A1555">
        <v>1554</v>
      </c>
      <c r="B1555" t="s">
        <v>803</v>
      </c>
      <c r="C1555" s="153">
        <v>5902367815530</v>
      </c>
    </row>
    <row r="1556" spans="1:3">
      <c r="A1556">
        <v>1555</v>
      </c>
      <c r="B1556" t="s">
        <v>802</v>
      </c>
      <c r="C1556" s="153">
        <v>5902367815547</v>
      </c>
    </row>
    <row r="1557" spans="1:3">
      <c r="A1557">
        <v>1556</v>
      </c>
      <c r="B1557" t="s">
        <v>801</v>
      </c>
      <c r="C1557" s="153">
        <v>5902367815554</v>
      </c>
    </row>
    <row r="1558" spans="1:3">
      <c r="A1558">
        <v>1557</v>
      </c>
      <c r="B1558" t="s">
        <v>800</v>
      </c>
      <c r="C1558" s="153">
        <v>5902367815561</v>
      </c>
    </row>
    <row r="1559" spans="1:3">
      <c r="A1559">
        <v>1558</v>
      </c>
      <c r="B1559" t="s">
        <v>799</v>
      </c>
      <c r="C1559" s="153">
        <v>5902367815578</v>
      </c>
    </row>
    <row r="1560" spans="1:3">
      <c r="A1560">
        <v>1559</v>
      </c>
      <c r="B1560" t="s">
        <v>798</v>
      </c>
      <c r="C1560" s="153">
        <v>5902367815585</v>
      </c>
    </row>
    <row r="1561" spans="1:3">
      <c r="A1561">
        <v>1560</v>
      </c>
      <c r="B1561" t="s">
        <v>797</v>
      </c>
      <c r="C1561" s="153">
        <v>5902367815592</v>
      </c>
    </row>
    <row r="1562" spans="1:3">
      <c r="A1562">
        <v>1561</v>
      </c>
      <c r="B1562" t="s">
        <v>796</v>
      </c>
      <c r="C1562" s="153">
        <v>5902367815608</v>
      </c>
    </row>
    <row r="1563" spans="1:3">
      <c r="A1563">
        <v>1562</v>
      </c>
      <c r="B1563" t="s">
        <v>795</v>
      </c>
      <c r="C1563" s="153">
        <v>5902367815615</v>
      </c>
    </row>
    <row r="1564" spans="1:3">
      <c r="A1564">
        <v>1563</v>
      </c>
      <c r="B1564" t="s">
        <v>724</v>
      </c>
      <c r="C1564" s="153">
        <v>5902367815622</v>
      </c>
    </row>
    <row r="1565" spans="1:3">
      <c r="A1565">
        <v>1564</v>
      </c>
      <c r="B1565" t="s">
        <v>723</v>
      </c>
      <c r="C1565" s="153">
        <v>5902367815639</v>
      </c>
    </row>
    <row r="1566" spans="1:3">
      <c r="A1566">
        <v>1565</v>
      </c>
      <c r="B1566" t="s">
        <v>722</v>
      </c>
      <c r="C1566" s="153">
        <v>5902367815646</v>
      </c>
    </row>
    <row r="1567" spans="1:3">
      <c r="A1567">
        <v>1566</v>
      </c>
      <c r="B1567" t="s">
        <v>721</v>
      </c>
      <c r="C1567" s="153">
        <v>5902367815653</v>
      </c>
    </row>
    <row r="1568" spans="1:3">
      <c r="A1568">
        <v>1567</v>
      </c>
      <c r="B1568" t="s">
        <v>720</v>
      </c>
      <c r="C1568" s="153">
        <v>5902367815660</v>
      </c>
    </row>
    <row r="1569" spans="1:3">
      <c r="A1569">
        <v>1568</v>
      </c>
      <c r="B1569" t="s">
        <v>719</v>
      </c>
      <c r="C1569" s="153">
        <v>5902367815677</v>
      </c>
    </row>
    <row r="1570" spans="1:3">
      <c r="A1570">
        <v>1569</v>
      </c>
      <c r="B1570" t="s">
        <v>718</v>
      </c>
      <c r="C1570" s="153">
        <v>5902367815684</v>
      </c>
    </row>
    <row r="1571" spans="1:3">
      <c r="A1571">
        <v>1570</v>
      </c>
      <c r="B1571" t="s">
        <v>717</v>
      </c>
      <c r="C1571" s="153">
        <v>5902367815691</v>
      </c>
    </row>
    <row r="1572" spans="1:3">
      <c r="A1572">
        <v>1571</v>
      </c>
      <c r="B1572" t="s">
        <v>716</v>
      </c>
      <c r="C1572" s="153">
        <v>5902367815707</v>
      </c>
    </row>
    <row r="1573" spans="1:3">
      <c r="A1573">
        <v>1572</v>
      </c>
      <c r="B1573" t="s">
        <v>715</v>
      </c>
      <c r="C1573" s="153">
        <v>5902367815714</v>
      </c>
    </row>
    <row r="1574" spans="1:3">
      <c r="A1574">
        <v>1573</v>
      </c>
      <c r="B1574" t="s">
        <v>644</v>
      </c>
      <c r="C1574" s="153">
        <v>5902367815721</v>
      </c>
    </row>
    <row r="1575" spans="1:3">
      <c r="A1575">
        <v>1574</v>
      </c>
      <c r="B1575" t="s">
        <v>643</v>
      </c>
      <c r="C1575" s="153">
        <v>5902367815738</v>
      </c>
    </row>
    <row r="1576" spans="1:3">
      <c r="A1576">
        <v>1575</v>
      </c>
      <c r="B1576" t="s">
        <v>642</v>
      </c>
      <c r="C1576" s="153">
        <v>5902367815745</v>
      </c>
    </row>
    <row r="1577" spans="1:3">
      <c r="A1577">
        <v>1576</v>
      </c>
      <c r="B1577" t="s">
        <v>641</v>
      </c>
      <c r="C1577" s="153">
        <v>5902367815752</v>
      </c>
    </row>
    <row r="1578" spans="1:3">
      <c r="A1578">
        <v>1577</v>
      </c>
      <c r="B1578" t="s">
        <v>640</v>
      </c>
      <c r="C1578" s="153">
        <v>5902367815769</v>
      </c>
    </row>
    <row r="1579" spans="1:3">
      <c r="A1579">
        <v>1578</v>
      </c>
      <c r="B1579" t="s">
        <v>639</v>
      </c>
      <c r="C1579" s="153">
        <v>5902367815776</v>
      </c>
    </row>
    <row r="1580" spans="1:3">
      <c r="A1580">
        <v>1579</v>
      </c>
      <c r="B1580" t="s">
        <v>638</v>
      </c>
      <c r="C1580" s="153">
        <v>5902367815783</v>
      </c>
    </row>
    <row r="1581" spans="1:3">
      <c r="A1581">
        <v>1580</v>
      </c>
      <c r="B1581" t="s">
        <v>637</v>
      </c>
      <c r="C1581" s="153">
        <v>5902367815790</v>
      </c>
    </row>
    <row r="1582" spans="1:3">
      <c r="A1582">
        <v>1581</v>
      </c>
      <c r="B1582" t="s">
        <v>636</v>
      </c>
      <c r="C1582" s="153">
        <v>5902367815806</v>
      </c>
    </row>
    <row r="1583" spans="1:3">
      <c r="A1583">
        <v>1582</v>
      </c>
      <c r="B1583" t="s">
        <v>635</v>
      </c>
      <c r="C1583" s="153">
        <v>5902367815813</v>
      </c>
    </row>
    <row r="1584" spans="1:3">
      <c r="A1584">
        <v>1583</v>
      </c>
      <c r="B1584" t="s">
        <v>564</v>
      </c>
      <c r="C1584" s="153">
        <v>5902367815820</v>
      </c>
    </row>
    <row r="1585" spans="1:3">
      <c r="A1585">
        <v>1584</v>
      </c>
      <c r="B1585" t="s">
        <v>563</v>
      </c>
      <c r="C1585" s="153">
        <v>5902367815837</v>
      </c>
    </row>
    <row r="1586" spans="1:3">
      <c r="A1586">
        <v>1585</v>
      </c>
      <c r="B1586" t="s">
        <v>562</v>
      </c>
      <c r="C1586" s="153">
        <v>5902367815844</v>
      </c>
    </row>
    <row r="1587" spans="1:3">
      <c r="A1587">
        <v>1586</v>
      </c>
      <c r="B1587" t="s">
        <v>561</v>
      </c>
      <c r="C1587" s="153">
        <v>5902367815851</v>
      </c>
    </row>
    <row r="1588" spans="1:3">
      <c r="A1588">
        <v>1587</v>
      </c>
      <c r="B1588" t="s">
        <v>560</v>
      </c>
      <c r="C1588" s="153">
        <v>5902367815868</v>
      </c>
    </row>
    <row r="1589" spans="1:3">
      <c r="A1589">
        <v>1588</v>
      </c>
      <c r="B1589" t="s">
        <v>559</v>
      </c>
      <c r="C1589" s="153">
        <v>5902367815875</v>
      </c>
    </row>
    <row r="1590" spans="1:3">
      <c r="A1590">
        <v>1589</v>
      </c>
      <c r="B1590" t="s">
        <v>558</v>
      </c>
      <c r="C1590" s="153">
        <v>5902367815882</v>
      </c>
    </row>
    <row r="1591" spans="1:3">
      <c r="A1591">
        <v>1590</v>
      </c>
      <c r="B1591" t="s">
        <v>557</v>
      </c>
      <c r="C1591" s="153">
        <v>5902367815899</v>
      </c>
    </row>
    <row r="1592" spans="1:3">
      <c r="A1592">
        <v>1591</v>
      </c>
      <c r="B1592" t="s">
        <v>556</v>
      </c>
      <c r="C1592" s="153">
        <v>5902367815905</v>
      </c>
    </row>
    <row r="1593" spans="1:3">
      <c r="A1593">
        <v>1592</v>
      </c>
      <c r="B1593" t="s">
        <v>555</v>
      </c>
      <c r="C1593" s="153">
        <v>5902367815912</v>
      </c>
    </row>
    <row r="1594" spans="1:3">
      <c r="A1594">
        <v>1593</v>
      </c>
      <c r="B1594" t="s">
        <v>484</v>
      </c>
      <c r="C1594" s="153">
        <v>5902367815929</v>
      </c>
    </row>
    <row r="1595" spans="1:3">
      <c r="A1595">
        <v>1594</v>
      </c>
      <c r="B1595" t="s">
        <v>483</v>
      </c>
      <c r="C1595" s="153">
        <v>5902367815936</v>
      </c>
    </row>
    <row r="1596" spans="1:3">
      <c r="A1596">
        <v>1595</v>
      </c>
      <c r="B1596" t="s">
        <v>482</v>
      </c>
      <c r="C1596" s="153">
        <v>5902367815943</v>
      </c>
    </row>
    <row r="1597" spans="1:3">
      <c r="A1597">
        <v>1596</v>
      </c>
      <c r="B1597" t="s">
        <v>481</v>
      </c>
      <c r="C1597" s="153">
        <v>5902367815950</v>
      </c>
    </row>
    <row r="1598" spans="1:3">
      <c r="A1598">
        <v>1597</v>
      </c>
      <c r="B1598" t="s">
        <v>480</v>
      </c>
      <c r="C1598" s="153">
        <v>5902367815967</v>
      </c>
    </row>
    <row r="1599" spans="1:3">
      <c r="A1599">
        <v>1598</v>
      </c>
      <c r="B1599" t="s">
        <v>479</v>
      </c>
      <c r="C1599" s="153">
        <v>5902367815974</v>
      </c>
    </row>
    <row r="1600" spans="1:3">
      <c r="A1600">
        <v>1599</v>
      </c>
      <c r="B1600" t="s">
        <v>478</v>
      </c>
      <c r="C1600" s="153">
        <v>5902367815981</v>
      </c>
    </row>
    <row r="1601" spans="1:3">
      <c r="A1601">
        <v>1600</v>
      </c>
      <c r="B1601" t="s">
        <v>477</v>
      </c>
      <c r="C1601" s="153">
        <v>5902367815998</v>
      </c>
    </row>
    <row r="1602" spans="1:3">
      <c r="A1602">
        <v>1601</v>
      </c>
      <c r="B1602" t="s">
        <v>476</v>
      </c>
      <c r="C1602" s="153">
        <v>5902367816001</v>
      </c>
    </row>
    <row r="1603" spans="1:3">
      <c r="A1603">
        <v>1602</v>
      </c>
      <c r="B1603" t="s">
        <v>475</v>
      </c>
      <c r="C1603" s="153">
        <v>5902367816018</v>
      </c>
    </row>
    <row r="1604" spans="1:3">
      <c r="A1604">
        <v>1603</v>
      </c>
      <c r="B1604" t="s">
        <v>1840</v>
      </c>
      <c r="C1604" s="153">
        <v>5902367816025</v>
      </c>
    </row>
    <row r="1605" spans="1:3">
      <c r="A1605">
        <v>1604</v>
      </c>
      <c r="B1605" t="s">
        <v>1841</v>
      </c>
      <c r="C1605" s="153">
        <v>5902367816032</v>
      </c>
    </row>
    <row r="1606" spans="1:3">
      <c r="A1606">
        <v>1605</v>
      </c>
      <c r="B1606" t="s">
        <v>1842</v>
      </c>
      <c r="C1606" s="153">
        <v>5902367816049</v>
      </c>
    </row>
    <row r="1607" spans="1:3">
      <c r="A1607">
        <v>1606</v>
      </c>
      <c r="B1607" t="s">
        <v>1843</v>
      </c>
      <c r="C1607" s="153">
        <v>5902367816056</v>
      </c>
    </row>
    <row r="1608" spans="1:3">
      <c r="A1608">
        <v>1607</v>
      </c>
      <c r="B1608" t="s">
        <v>1844</v>
      </c>
      <c r="C1608" s="153">
        <v>5902367816063</v>
      </c>
    </row>
    <row r="1609" spans="1:3">
      <c r="A1609">
        <v>1608</v>
      </c>
      <c r="B1609" t="s">
        <v>1845</v>
      </c>
      <c r="C1609" s="153">
        <v>5902367816070</v>
      </c>
    </row>
    <row r="1610" spans="1:3">
      <c r="A1610">
        <v>1609</v>
      </c>
      <c r="B1610" t="s">
        <v>1846</v>
      </c>
      <c r="C1610" s="153">
        <v>5902367816087</v>
      </c>
    </row>
    <row r="1611" spans="1:3">
      <c r="A1611">
        <v>1610</v>
      </c>
      <c r="B1611" t="s">
        <v>1847</v>
      </c>
      <c r="C1611" s="153">
        <v>5902367816094</v>
      </c>
    </row>
    <row r="1612" spans="1:3">
      <c r="A1612">
        <v>1611</v>
      </c>
      <c r="B1612" t="s">
        <v>1848</v>
      </c>
      <c r="C1612" s="153">
        <v>5902367816100</v>
      </c>
    </row>
    <row r="1613" spans="1:3">
      <c r="A1613">
        <v>1612</v>
      </c>
      <c r="B1613" t="s">
        <v>1849</v>
      </c>
      <c r="C1613" s="153">
        <v>5902367816117</v>
      </c>
    </row>
    <row r="1614" spans="1:3">
      <c r="A1614">
        <v>1613</v>
      </c>
      <c r="B1614" t="s">
        <v>1514</v>
      </c>
      <c r="C1614" s="153">
        <v>5902367816124</v>
      </c>
    </row>
    <row r="1615" spans="1:3">
      <c r="A1615">
        <v>1614</v>
      </c>
      <c r="B1615" t="s">
        <v>1513</v>
      </c>
      <c r="C1615" s="153">
        <v>5902367816131</v>
      </c>
    </row>
    <row r="1616" spans="1:3">
      <c r="A1616">
        <v>1615</v>
      </c>
      <c r="B1616" t="s">
        <v>1512</v>
      </c>
      <c r="C1616" s="153">
        <v>5902367816148</v>
      </c>
    </row>
    <row r="1617" spans="1:3">
      <c r="A1617">
        <v>1616</v>
      </c>
      <c r="B1617" t="s">
        <v>1511</v>
      </c>
      <c r="C1617" s="153">
        <v>5902367816155</v>
      </c>
    </row>
    <row r="1618" spans="1:3">
      <c r="A1618">
        <v>1617</v>
      </c>
      <c r="B1618" t="s">
        <v>1510</v>
      </c>
      <c r="C1618" s="153">
        <v>5902367816162</v>
      </c>
    </row>
    <row r="1619" spans="1:3">
      <c r="A1619">
        <v>1618</v>
      </c>
      <c r="B1619" t="s">
        <v>1509</v>
      </c>
      <c r="C1619" s="153">
        <v>5902367816179</v>
      </c>
    </row>
    <row r="1620" spans="1:3">
      <c r="A1620">
        <v>1619</v>
      </c>
      <c r="B1620" t="s">
        <v>1508</v>
      </c>
      <c r="C1620" s="153">
        <v>5902367816186</v>
      </c>
    </row>
    <row r="1621" spans="1:3">
      <c r="A1621">
        <v>1620</v>
      </c>
      <c r="B1621" t="s">
        <v>1507</v>
      </c>
      <c r="C1621" s="153">
        <v>5902367816193</v>
      </c>
    </row>
    <row r="1622" spans="1:3">
      <c r="A1622">
        <v>1621</v>
      </c>
      <c r="B1622" t="s">
        <v>1506</v>
      </c>
      <c r="C1622" s="153">
        <v>5902367816209</v>
      </c>
    </row>
    <row r="1623" spans="1:3">
      <c r="A1623">
        <v>1622</v>
      </c>
      <c r="B1623" t="s">
        <v>1505</v>
      </c>
      <c r="C1623" s="153">
        <v>5902367816216</v>
      </c>
    </row>
    <row r="1624" spans="1:3">
      <c r="A1624">
        <v>1623</v>
      </c>
      <c r="B1624" t="s">
        <v>1434</v>
      </c>
      <c r="C1624" s="153">
        <v>5902367816223</v>
      </c>
    </row>
    <row r="1625" spans="1:3">
      <c r="A1625">
        <v>1624</v>
      </c>
      <c r="B1625" t="s">
        <v>1433</v>
      </c>
      <c r="C1625" s="153">
        <v>5902367816230</v>
      </c>
    </row>
    <row r="1626" spans="1:3">
      <c r="A1626">
        <v>1625</v>
      </c>
      <c r="B1626" t="s">
        <v>1432</v>
      </c>
      <c r="C1626" s="153">
        <v>5902367816247</v>
      </c>
    </row>
    <row r="1627" spans="1:3">
      <c r="A1627">
        <v>1626</v>
      </c>
      <c r="B1627" t="s">
        <v>1431</v>
      </c>
      <c r="C1627" s="153">
        <v>5902367816254</v>
      </c>
    </row>
    <row r="1628" spans="1:3">
      <c r="A1628">
        <v>1627</v>
      </c>
      <c r="B1628" t="s">
        <v>1430</v>
      </c>
      <c r="C1628" s="153">
        <v>5902367816261</v>
      </c>
    </row>
    <row r="1629" spans="1:3">
      <c r="A1629">
        <v>1628</v>
      </c>
      <c r="B1629" t="s">
        <v>1429</v>
      </c>
      <c r="C1629" s="153">
        <v>5902367816278</v>
      </c>
    </row>
    <row r="1630" spans="1:3">
      <c r="A1630">
        <v>1629</v>
      </c>
      <c r="B1630" t="s">
        <v>1428</v>
      </c>
      <c r="C1630" s="153">
        <v>5902367816285</v>
      </c>
    </row>
    <row r="1631" spans="1:3">
      <c r="A1631">
        <v>1630</v>
      </c>
      <c r="B1631" t="s">
        <v>1427</v>
      </c>
      <c r="C1631" s="153">
        <v>5902367816292</v>
      </c>
    </row>
    <row r="1632" spans="1:3">
      <c r="A1632">
        <v>1631</v>
      </c>
      <c r="B1632" t="s">
        <v>1426</v>
      </c>
      <c r="C1632" s="153">
        <v>5902367816308</v>
      </c>
    </row>
    <row r="1633" spans="1:3">
      <c r="A1633">
        <v>1632</v>
      </c>
      <c r="B1633" t="s">
        <v>1425</v>
      </c>
      <c r="C1633" s="153">
        <v>5902367816315</v>
      </c>
    </row>
    <row r="1634" spans="1:3">
      <c r="A1634">
        <v>1633</v>
      </c>
      <c r="B1634" t="s">
        <v>1354</v>
      </c>
      <c r="C1634" s="153">
        <v>5902367816322</v>
      </c>
    </row>
    <row r="1635" spans="1:3">
      <c r="A1635">
        <v>1634</v>
      </c>
      <c r="B1635" t="s">
        <v>1353</v>
      </c>
      <c r="C1635" s="153">
        <v>5902367816339</v>
      </c>
    </row>
    <row r="1636" spans="1:3">
      <c r="A1636">
        <v>1635</v>
      </c>
      <c r="B1636" t="s">
        <v>1352</v>
      </c>
      <c r="C1636" s="153">
        <v>5902367816346</v>
      </c>
    </row>
    <row r="1637" spans="1:3">
      <c r="A1637">
        <v>1636</v>
      </c>
      <c r="B1637" t="s">
        <v>1351</v>
      </c>
      <c r="C1637" s="153">
        <v>5902367816353</v>
      </c>
    </row>
    <row r="1638" spans="1:3">
      <c r="A1638">
        <v>1637</v>
      </c>
      <c r="B1638" t="s">
        <v>1350</v>
      </c>
      <c r="C1638" s="153">
        <v>5902367816360</v>
      </c>
    </row>
    <row r="1639" spans="1:3">
      <c r="A1639">
        <v>1638</v>
      </c>
      <c r="B1639" t="s">
        <v>1349</v>
      </c>
      <c r="C1639" s="153">
        <v>5902367816377</v>
      </c>
    </row>
    <row r="1640" spans="1:3">
      <c r="A1640">
        <v>1639</v>
      </c>
      <c r="B1640" t="s">
        <v>1348</v>
      </c>
      <c r="C1640" s="153">
        <v>5902367816384</v>
      </c>
    </row>
    <row r="1641" spans="1:3">
      <c r="A1641">
        <v>1640</v>
      </c>
      <c r="B1641" t="s">
        <v>1347</v>
      </c>
      <c r="C1641" s="153">
        <v>5902367816391</v>
      </c>
    </row>
    <row r="1642" spans="1:3">
      <c r="A1642">
        <v>1641</v>
      </c>
      <c r="B1642" t="s">
        <v>1346</v>
      </c>
      <c r="C1642" s="153">
        <v>5902367816407</v>
      </c>
    </row>
    <row r="1643" spans="1:3">
      <c r="A1643">
        <v>1642</v>
      </c>
      <c r="B1643" t="s">
        <v>1345</v>
      </c>
      <c r="C1643" s="153">
        <v>5902367816414</v>
      </c>
    </row>
    <row r="1644" spans="1:3">
      <c r="A1644">
        <v>1643</v>
      </c>
      <c r="B1644" t="s">
        <v>1274</v>
      </c>
      <c r="C1644" s="153">
        <v>5902367816421</v>
      </c>
    </row>
    <row r="1645" spans="1:3">
      <c r="A1645">
        <v>1644</v>
      </c>
      <c r="B1645" t="s">
        <v>1273</v>
      </c>
      <c r="C1645" s="153">
        <v>5902367816438</v>
      </c>
    </row>
    <row r="1646" spans="1:3">
      <c r="A1646">
        <v>1645</v>
      </c>
      <c r="B1646" t="s">
        <v>1272</v>
      </c>
      <c r="C1646" s="153">
        <v>5902367816445</v>
      </c>
    </row>
    <row r="1647" spans="1:3">
      <c r="A1647">
        <v>1646</v>
      </c>
      <c r="B1647" t="s">
        <v>1271</v>
      </c>
      <c r="C1647" s="153">
        <v>5902367816452</v>
      </c>
    </row>
    <row r="1648" spans="1:3">
      <c r="A1648">
        <v>1647</v>
      </c>
      <c r="B1648" t="s">
        <v>1270</v>
      </c>
      <c r="C1648" s="153">
        <v>5902367816469</v>
      </c>
    </row>
    <row r="1649" spans="1:3">
      <c r="A1649">
        <v>1648</v>
      </c>
      <c r="B1649" t="s">
        <v>1269</v>
      </c>
      <c r="C1649" s="153">
        <v>5902367816476</v>
      </c>
    </row>
    <row r="1650" spans="1:3">
      <c r="A1650">
        <v>1649</v>
      </c>
      <c r="B1650" t="s">
        <v>1268</v>
      </c>
      <c r="C1650" s="153">
        <v>5902367816483</v>
      </c>
    </row>
    <row r="1651" spans="1:3">
      <c r="A1651">
        <v>1650</v>
      </c>
      <c r="B1651" t="s">
        <v>1267</v>
      </c>
      <c r="C1651" s="153">
        <v>5902367816490</v>
      </c>
    </row>
    <row r="1652" spans="1:3">
      <c r="A1652">
        <v>1651</v>
      </c>
      <c r="B1652" t="s">
        <v>1266</v>
      </c>
      <c r="C1652" s="153">
        <v>5902367816506</v>
      </c>
    </row>
    <row r="1653" spans="1:3">
      <c r="A1653">
        <v>1652</v>
      </c>
      <c r="B1653" t="s">
        <v>1265</v>
      </c>
      <c r="C1653" s="153">
        <v>5902367816513</v>
      </c>
    </row>
    <row r="1654" spans="1:3">
      <c r="A1654">
        <v>1653</v>
      </c>
      <c r="B1654" t="s">
        <v>1194</v>
      </c>
      <c r="C1654" s="153">
        <v>5902367816520</v>
      </c>
    </row>
    <row r="1655" spans="1:3">
      <c r="A1655">
        <v>1654</v>
      </c>
      <c r="B1655" t="s">
        <v>1193</v>
      </c>
      <c r="C1655" s="153">
        <v>5902367816537</v>
      </c>
    </row>
    <row r="1656" spans="1:3">
      <c r="A1656">
        <v>1655</v>
      </c>
      <c r="B1656" t="s">
        <v>1192</v>
      </c>
      <c r="C1656" s="153">
        <v>5902367816544</v>
      </c>
    </row>
    <row r="1657" spans="1:3">
      <c r="A1657">
        <v>1656</v>
      </c>
      <c r="B1657" t="s">
        <v>1191</v>
      </c>
      <c r="C1657" s="153">
        <v>5902367816551</v>
      </c>
    </row>
    <row r="1658" spans="1:3">
      <c r="A1658">
        <v>1657</v>
      </c>
      <c r="B1658" t="s">
        <v>1190</v>
      </c>
      <c r="C1658" s="153">
        <v>5902367816568</v>
      </c>
    </row>
    <row r="1659" spans="1:3">
      <c r="A1659">
        <v>1658</v>
      </c>
      <c r="B1659" t="s">
        <v>1189</v>
      </c>
      <c r="C1659" s="153">
        <v>5902367816575</v>
      </c>
    </row>
    <row r="1660" spans="1:3">
      <c r="A1660">
        <v>1659</v>
      </c>
      <c r="B1660" t="s">
        <v>1188</v>
      </c>
      <c r="C1660" s="153">
        <v>5902367816582</v>
      </c>
    </row>
    <row r="1661" spans="1:3">
      <c r="A1661">
        <v>1660</v>
      </c>
      <c r="B1661" t="s">
        <v>1187</v>
      </c>
      <c r="C1661" s="153">
        <v>5902367816599</v>
      </c>
    </row>
    <row r="1662" spans="1:3">
      <c r="A1662">
        <v>1661</v>
      </c>
      <c r="B1662" t="s">
        <v>1186</v>
      </c>
      <c r="C1662" s="153">
        <v>5902367816605</v>
      </c>
    </row>
    <row r="1663" spans="1:3">
      <c r="A1663">
        <v>1662</v>
      </c>
      <c r="B1663" t="s">
        <v>1185</v>
      </c>
      <c r="C1663" s="153">
        <v>5902367816612</v>
      </c>
    </row>
    <row r="1664" spans="1:3">
      <c r="A1664">
        <v>1663</v>
      </c>
      <c r="B1664" t="s">
        <v>1114</v>
      </c>
      <c r="C1664" s="153">
        <v>5902367816629</v>
      </c>
    </row>
    <row r="1665" spans="1:3">
      <c r="A1665">
        <v>1664</v>
      </c>
      <c r="B1665" t="s">
        <v>1113</v>
      </c>
      <c r="C1665" s="153">
        <v>5902367816636</v>
      </c>
    </row>
    <row r="1666" spans="1:3">
      <c r="A1666">
        <v>1665</v>
      </c>
      <c r="B1666" t="s">
        <v>1112</v>
      </c>
      <c r="C1666" s="153">
        <v>5902367816643</v>
      </c>
    </row>
    <row r="1667" spans="1:3">
      <c r="A1667">
        <v>1666</v>
      </c>
      <c r="B1667" t="s">
        <v>1111</v>
      </c>
      <c r="C1667" s="153">
        <v>5902367816650</v>
      </c>
    </row>
    <row r="1668" spans="1:3">
      <c r="A1668">
        <v>1667</v>
      </c>
      <c r="B1668" t="s">
        <v>1110</v>
      </c>
      <c r="C1668" s="153">
        <v>5902367816667</v>
      </c>
    </row>
    <row r="1669" spans="1:3">
      <c r="A1669">
        <v>1668</v>
      </c>
      <c r="B1669" t="s">
        <v>1109</v>
      </c>
      <c r="C1669" s="153">
        <v>5902367816674</v>
      </c>
    </row>
    <row r="1670" spans="1:3">
      <c r="A1670">
        <v>1669</v>
      </c>
      <c r="B1670" t="s">
        <v>1108</v>
      </c>
      <c r="C1670" s="153">
        <v>5902367816681</v>
      </c>
    </row>
    <row r="1671" spans="1:3">
      <c r="A1671">
        <v>1670</v>
      </c>
      <c r="B1671" t="s">
        <v>1107</v>
      </c>
      <c r="C1671" s="153">
        <v>5902367816698</v>
      </c>
    </row>
    <row r="1672" spans="1:3">
      <c r="A1672">
        <v>1671</v>
      </c>
      <c r="B1672" t="s">
        <v>1106</v>
      </c>
      <c r="C1672" s="153">
        <v>5902367816704</v>
      </c>
    </row>
    <row r="1673" spans="1:3">
      <c r="A1673">
        <v>1672</v>
      </c>
      <c r="B1673" t="s">
        <v>1105</v>
      </c>
      <c r="C1673" s="153">
        <v>5902367816711</v>
      </c>
    </row>
    <row r="1674" spans="1:3">
      <c r="A1674">
        <v>1673</v>
      </c>
      <c r="B1674" t="s">
        <v>1034</v>
      </c>
      <c r="C1674" s="153">
        <v>5902367816728</v>
      </c>
    </row>
    <row r="1675" spans="1:3">
      <c r="A1675">
        <v>1674</v>
      </c>
      <c r="B1675" t="s">
        <v>1033</v>
      </c>
      <c r="C1675" s="153">
        <v>5902367816735</v>
      </c>
    </row>
    <row r="1676" spans="1:3">
      <c r="A1676">
        <v>1675</v>
      </c>
      <c r="B1676" t="s">
        <v>1032</v>
      </c>
      <c r="C1676" s="153">
        <v>5902367816742</v>
      </c>
    </row>
    <row r="1677" spans="1:3">
      <c r="A1677">
        <v>1676</v>
      </c>
      <c r="B1677" t="s">
        <v>1031</v>
      </c>
      <c r="C1677" s="153">
        <v>5902367816759</v>
      </c>
    </row>
    <row r="1678" spans="1:3">
      <c r="A1678">
        <v>1677</v>
      </c>
      <c r="B1678" t="s">
        <v>1030</v>
      </c>
      <c r="C1678" s="153">
        <v>5902367816766</v>
      </c>
    </row>
    <row r="1679" spans="1:3">
      <c r="A1679">
        <v>1678</v>
      </c>
      <c r="B1679" t="s">
        <v>1029</v>
      </c>
      <c r="C1679" s="153">
        <v>5902367816773</v>
      </c>
    </row>
    <row r="1680" spans="1:3">
      <c r="A1680">
        <v>1679</v>
      </c>
      <c r="B1680" t="s">
        <v>1028</v>
      </c>
      <c r="C1680" s="153">
        <v>5902367816780</v>
      </c>
    </row>
    <row r="1681" spans="1:3">
      <c r="A1681">
        <v>1680</v>
      </c>
      <c r="B1681" t="s">
        <v>1027</v>
      </c>
      <c r="C1681" s="153">
        <v>5902367816797</v>
      </c>
    </row>
    <row r="1682" spans="1:3">
      <c r="A1682">
        <v>1681</v>
      </c>
      <c r="B1682" t="s">
        <v>1026</v>
      </c>
      <c r="C1682" s="153">
        <v>5902367816803</v>
      </c>
    </row>
    <row r="1683" spans="1:3">
      <c r="A1683">
        <v>1682</v>
      </c>
      <c r="B1683" t="s">
        <v>1025</v>
      </c>
      <c r="C1683" s="153">
        <v>5902367816810</v>
      </c>
    </row>
    <row r="1684" spans="1:3">
      <c r="A1684">
        <v>1683</v>
      </c>
      <c r="B1684" t="s">
        <v>954</v>
      </c>
      <c r="C1684" s="153">
        <v>5902367816827</v>
      </c>
    </row>
    <row r="1685" spans="1:3">
      <c r="A1685">
        <v>1684</v>
      </c>
      <c r="B1685" t="s">
        <v>953</v>
      </c>
      <c r="C1685" s="153">
        <v>5902367816834</v>
      </c>
    </row>
    <row r="1686" spans="1:3">
      <c r="A1686">
        <v>1685</v>
      </c>
      <c r="B1686" t="s">
        <v>952</v>
      </c>
      <c r="C1686" s="153">
        <v>5902367816841</v>
      </c>
    </row>
    <row r="1687" spans="1:3">
      <c r="A1687">
        <v>1686</v>
      </c>
      <c r="B1687" t="s">
        <v>951</v>
      </c>
      <c r="C1687" s="153">
        <v>5902367816858</v>
      </c>
    </row>
    <row r="1688" spans="1:3">
      <c r="A1688">
        <v>1687</v>
      </c>
      <c r="B1688" t="s">
        <v>950</v>
      </c>
      <c r="C1688" s="153">
        <v>5902367816865</v>
      </c>
    </row>
    <row r="1689" spans="1:3">
      <c r="A1689">
        <v>1688</v>
      </c>
      <c r="B1689" t="s">
        <v>949</v>
      </c>
      <c r="C1689" s="153">
        <v>5902367816872</v>
      </c>
    </row>
    <row r="1690" spans="1:3">
      <c r="A1690">
        <v>1689</v>
      </c>
      <c r="B1690" t="s">
        <v>948</v>
      </c>
      <c r="C1690" s="153">
        <v>5902367816889</v>
      </c>
    </row>
    <row r="1691" spans="1:3">
      <c r="A1691">
        <v>1690</v>
      </c>
      <c r="B1691" t="s">
        <v>947</v>
      </c>
      <c r="C1691" s="153">
        <v>5902367816896</v>
      </c>
    </row>
    <row r="1692" spans="1:3">
      <c r="A1692">
        <v>1691</v>
      </c>
      <c r="B1692" t="s">
        <v>946</v>
      </c>
      <c r="C1692" s="153">
        <v>5902367816902</v>
      </c>
    </row>
    <row r="1693" spans="1:3">
      <c r="A1693">
        <v>1692</v>
      </c>
      <c r="B1693" t="s">
        <v>945</v>
      </c>
      <c r="C1693" s="153">
        <v>5902367816919</v>
      </c>
    </row>
    <row r="1694" spans="1:3">
      <c r="A1694">
        <v>1693</v>
      </c>
      <c r="B1694" t="s">
        <v>874</v>
      </c>
      <c r="C1694" s="153">
        <v>5902367816926</v>
      </c>
    </row>
    <row r="1695" spans="1:3">
      <c r="A1695">
        <v>1694</v>
      </c>
      <c r="B1695" t="s">
        <v>873</v>
      </c>
      <c r="C1695" s="153">
        <v>5902367816933</v>
      </c>
    </row>
    <row r="1696" spans="1:3">
      <c r="A1696">
        <v>1695</v>
      </c>
      <c r="B1696" t="s">
        <v>872</v>
      </c>
      <c r="C1696" s="153">
        <v>5902367816940</v>
      </c>
    </row>
    <row r="1697" spans="1:3">
      <c r="A1697">
        <v>1696</v>
      </c>
      <c r="B1697" t="s">
        <v>871</v>
      </c>
      <c r="C1697" s="153">
        <v>5902367816957</v>
      </c>
    </row>
    <row r="1698" spans="1:3">
      <c r="A1698">
        <v>1697</v>
      </c>
      <c r="B1698" t="s">
        <v>870</v>
      </c>
      <c r="C1698" s="153">
        <v>5902367816964</v>
      </c>
    </row>
    <row r="1699" spans="1:3">
      <c r="A1699">
        <v>1698</v>
      </c>
      <c r="B1699" t="s">
        <v>869</v>
      </c>
      <c r="C1699" s="153">
        <v>5902367816971</v>
      </c>
    </row>
    <row r="1700" spans="1:3">
      <c r="A1700">
        <v>1699</v>
      </c>
      <c r="B1700" t="s">
        <v>868</v>
      </c>
      <c r="C1700" s="153">
        <v>5902367816988</v>
      </c>
    </row>
    <row r="1701" spans="1:3">
      <c r="A1701">
        <v>1700</v>
      </c>
      <c r="B1701" t="s">
        <v>867</v>
      </c>
      <c r="C1701" s="153">
        <v>5902367816995</v>
      </c>
    </row>
    <row r="1702" spans="1:3">
      <c r="A1702">
        <v>1701</v>
      </c>
      <c r="B1702" t="s">
        <v>866</v>
      </c>
      <c r="C1702" s="153">
        <v>5902367817008</v>
      </c>
    </row>
    <row r="1703" spans="1:3">
      <c r="A1703">
        <v>1702</v>
      </c>
      <c r="B1703" t="s">
        <v>865</v>
      </c>
      <c r="C1703" s="153">
        <v>5902367817015</v>
      </c>
    </row>
    <row r="1704" spans="1:3">
      <c r="A1704">
        <v>1703</v>
      </c>
      <c r="B1704" t="s">
        <v>794</v>
      </c>
      <c r="C1704" s="153">
        <v>5902367817022</v>
      </c>
    </row>
    <row r="1705" spans="1:3">
      <c r="A1705">
        <v>1704</v>
      </c>
      <c r="B1705" t="s">
        <v>793</v>
      </c>
      <c r="C1705" s="153">
        <v>5902367817039</v>
      </c>
    </row>
    <row r="1706" spans="1:3">
      <c r="A1706">
        <v>1705</v>
      </c>
      <c r="B1706" t="s">
        <v>792</v>
      </c>
      <c r="C1706" s="153">
        <v>5902367817046</v>
      </c>
    </row>
    <row r="1707" spans="1:3">
      <c r="A1707">
        <v>1706</v>
      </c>
      <c r="B1707" t="s">
        <v>791</v>
      </c>
      <c r="C1707" s="153">
        <v>5902367817053</v>
      </c>
    </row>
    <row r="1708" spans="1:3">
      <c r="A1708">
        <v>1707</v>
      </c>
      <c r="B1708" t="s">
        <v>790</v>
      </c>
      <c r="C1708" s="153">
        <v>5902367817060</v>
      </c>
    </row>
    <row r="1709" spans="1:3">
      <c r="A1709">
        <v>1708</v>
      </c>
      <c r="B1709" t="s">
        <v>789</v>
      </c>
      <c r="C1709" s="153">
        <v>5902367817077</v>
      </c>
    </row>
    <row r="1710" spans="1:3">
      <c r="A1710">
        <v>1709</v>
      </c>
      <c r="B1710" t="s">
        <v>788</v>
      </c>
      <c r="C1710" s="153">
        <v>5902367817084</v>
      </c>
    </row>
    <row r="1711" spans="1:3">
      <c r="A1711">
        <v>1710</v>
      </c>
      <c r="B1711" t="s">
        <v>787</v>
      </c>
      <c r="C1711" s="153">
        <v>5902367817091</v>
      </c>
    </row>
    <row r="1712" spans="1:3">
      <c r="A1712">
        <v>1711</v>
      </c>
      <c r="B1712" t="s">
        <v>786</v>
      </c>
      <c r="C1712" s="153">
        <v>5902367817107</v>
      </c>
    </row>
    <row r="1713" spans="1:3">
      <c r="A1713">
        <v>1712</v>
      </c>
      <c r="B1713" t="s">
        <v>785</v>
      </c>
      <c r="C1713" s="153">
        <v>5902367817114</v>
      </c>
    </row>
    <row r="1714" spans="1:3">
      <c r="A1714">
        <v>1713</v>
      </c>
      <c r="B1714" t="s">
        <v>714</v>
      </c>
      <c r="C1714" s="153">
        <v>5902367817121</v>
      </c>
    </row>
    <row r="1715" spans="1:3">
      <c r="A1715">
        <v>1714</v>
      </c>
      <c r="B1715" t="s">
        <v>713</v>
      </c>
      <c r="C1715" s="153">
        <v>5902367817138</v>
      </c>
    </row>
    <row r="1716" spans="1:3">
      <c r="A1716">
        <v>1715</v>
      </c>
      <c r="B1716" t="s">
        <v>712</v>
      </c>
      <c r="C1716" s="153">
        <v>5902367817145</v>
      </c>
    </row>
    <row r="1717" spans="1:3">
      <c r="A1717">
        <v>1716</v>
      </c>
      <c r="B1717" t="s">
        <v>711</v>
      </c>
      <c r="C1717" s="153">
        <v>5902367817152</v>
      </c>
    </row>
    <row r="1718" spans="1:3">
      <c r="A1718">
        <v>1717</v>
      </c>
      <c r="B1718" t="s">
        <v>710</v>
      </c>
      <c r="C1718" s="153">
        <v>5902367817169</v>
      </c>
    </row>
    <row r="1719" spans="1:3">
      <c r="A1719">
        <v>1718</v>
      </c>
      <c r="B1719" t="s">
        <v>709</v>
      </c>
      <c r="C1719" s="153">
        <v>5902367817176</v>
      </c>
    </row>
    <row r="1720" spans="1:3">
      <c r="A1720">
        <v>1719</v>
      </c>
      <c r="B1720" t="s">
        <v>708</v>
      </c>
      <c r="C1720" s="153">
        <v>5902367817183</v>
      </c>
    </row>
    <row r="1721" spans="1:3">
      <c r="A1721">
        <v>1720</v>
      </c>
      <c r="B1721" t="s">
        <v>707</v>
      </c>
      <c r="C1721" s="153">
        <v>5902367817190</v>
      </c>
    </row>
    <row r="1722" spans="1:3">
      <c r="A1722">
        <v>1721</v>
      </c>
      <c r="B1722" t="s">
        <v>706</v>
      </c>
      <c r="C1722" s="153">
        <v>5902367817206</v>
      </c>
    </row>
    <row r="1723" spans="1:3">
      <c r="A1723">
        <v>1722</v>
      </c>
      <c r="B1723" t="s">
        <v>705</v>
      </c>
      <c r="C1723" s="153">
        <v>5902367817213</v>
      </c>
    </row>
    <row r="1724" spans="1:3">
      <c r="A1724">
        <v>1723</v>
      </c>
      <c r="B1724" t="s">
        <v>634</v>
      </c>
      <c r="C1724" s="153">
        <v>5902367817220</v>
      </c>
    </row>
    <row r="1725" spans="1:3">
      <c r="A1725">
        <v>1724</v>
      </c>
      <c r="B1725" t="s">
        <v>633</v>
      </c>
      <c r="C1725" s="153">
        <v>5902367817237</v>
      </c>
    </row>
    <row r="1726" spans="1:3">
      <c r="A1726">
        <v>1725</v>
      </c>
      <c r="B1726" t="s">
        <v>632</v>
      </c>
      <c r="C1726" s="153">
        <v>5902367817244</v>
      </c>
    </row>
    <row r="1727" spans="1:3">
      <c r="A1727">
        <v>1726</v>
      </c>
      <c r="B1727" t="s">
        <v>631</v>
      </c>
      <c r="C1727" s="153">
        <v>5902367817251</v>
      </c>
    </row>
    <row r="1728" spans="1:3">
      <c r="A1728">
        <v>1727</v>
      </c>
      <c r="B1728" t="s">
        <v>630</v>
      </c>
      <c r="C1728" s="153">
        <v>5902367817268</v>
      </c>
    </row>
    <row r="1729" spans="1:3">
      <c r="A1729">
        <v>1728</v>
      </c>
      <c r="B1729" t="s">
        <v>629</v>
      </c>
      <c r="C1729" s="153">
        <v>5902367817275</v>
      </c>
    </row>
    <row r="1730" spans="1:3">
      <c r="A1730">
        <v>1729</v>
      </c>
      <c r="B1730" t="s">
        <v>628</v>
      </c>
      <c r="C1730" s="153">
        <v>5902367817282</v>
      </c>
    </row>
    <row r="1731" spans="1:3">
      <c r="A1731">
        <v>1730</v>
      </c>
      <c r="B1731" t="s">
        <v>627</v>
      </c>
      <c r="C1731" s="153">
        <v>5902367817299</v>
      </c>
    </row>
    <row r="1732" spans="1:3">
      <c r="A1732">
        <v>1731</v>
      </c>
      <c r="B1732" t="s">
        <v>626</v>
      </c>
      <c r="C1732" s="153">
        <v>5902367817305</v>
      </c>
    </row>
    <row r="1733" spans="1:3">
      <c r="A1733">
        <v>1732</v>
      </c>
      <c r="B1733" t="s">
        <v>625</v>
      </c>
      <c r="C1733" s="153">
        <v>5902367817312</v>
      </c>
    </row>
    <row r="1734" spans="1:3">
      <c r="A1734">
        <v>1733</v>
      </c>
      <c r="B1734" t="s">
        <v>554</v>
      </c>
      <c r="C1734" s="153">
        <v>5902367817329</v>
      </c>
    </row>
    <row r="1735" spans="1:3">
      <c r="A1735">
        <v>1734</v>
      </c>
      <c r="B1735" t="s">
        <v>553</v>
      </c>
      <c r="C1735" s="153">
        <v>5902367817336</v>
      </c>
    </row>
    <row r="1736" spans="1:3">
      <c r="A1736">
        <v>1735</v>
      </c>
      <c r="B1736" t="s">
        <v>552</v>
      </c>
      <c r="C1736" s="153">
        <v>5902367817343</v>
      </c>
    </row>
    <row r="1737" spans="1:3">
      <c r="A1737">
        <v>1736</v>
      </c>
      <c r="B1737" t="s">
        <v>551</v>
      </c>
      <c r="C1737" s="153">
        <v>5902367817350</v>
      </c>
    </row>
    <row r="1738" spans="1:3">
      <c r="A1738">
        <v>1737</v>
      </c>
      <c r="B1738" t="s">
        <v>550</v>
      </c>
      <c r="C1738" s="153">
        <v>5902367817367</v>
      </c>
    </row>
    <row r="1739" spans="1:3">
      <c r="A1739">
        <v>1738</v>
      </c>
      <c r="B1739" t="s">
        <v>549</v>
      </c>
      <c r="C1739" s="153">
        <v>5902367817374</v>
      </c>
    </row>
    <row r="1740" spans="1:3">
      <c r="A1740">
        <v>1739</v>
      </c>
      <c r="B1740" t="s">
        <v>548</v>
      </c>
      <c r="C1740" s="153">
        <v>5902367817381</v>
      </c>
    </row>
    <row r="1741" spans="1:3">
      <c r="A1741">
        <v>1740</v>
      </c>
      <c r="B1741" t="s">
        <v>547</v>
      </c>
      <c r="C1741" s="153">
        <v>5902367817398</v>
      </c>
    </row>
    <row r="1742" spans="1:3">
      <c r="A1742">
        <v>1741</v>
      </c>
      <c r="B1742" t="s">
        <v>546</v>
      </c>
      <c r="C1742" s="153">
        <v>5902367817404</v>
      </c>
    </row>
    <row r="1743" spans="1:3">
      <c r="A1743">
        <v>1742</v>
      </c>
      <c r="B1743" t="s">
        <v>545</v>
      </c>
      <c r="C1743" s="153">
        <v>5902367817411</v>
      </c>
    </row>
    <row r="1744" spans="1:3">
      <c r="A1744">
        <v>1743</v>
      </c>
      <c r="B1744" t="s">
        <v>474</v>
      </c>
      <c r="C1744" s="153">
        <v>5902367817428</v>
      </c>
    </row>
    <row r="1745" spans="1:3">
      <c r="A1745">
        <v>1744</v>
      </c>
      <c r="B1745" t="s">
        <v>473</v>
      </c>
      <c r="C1745" s="153">
        <v>5902367817435</v>
      </c>
    </row>
    <row r="1746" spans="1:3">
      <c r="A1746">
        <v>1745</v>
      </c>
      <c r="B1746" t="s">
        <v>472</v>
      </c>
      <c r="C1746" s="153">
        <v>5902367817442</v>
      </c>
    </row>
    <row r="1747" spans="1:3">
      <c r="A1747">
        <v>1746</v>
      </c>
      <c r="B1747" t="s">
        <v>471</v>
      </c>
      <c r="C1747" s="153">
        <v>5902367817459</v>
      </c>
    </row>
    <row r="1748" spans="1:3">
      <c r="A1748">
        <v>1747</v>
      </c>
      <c r="B1748" t="s">
        <v>470</v>
      </c>
      <c r="C1748" s="153">
        <v>5902367817466</v>
      </c>
    </row>
    <row r="1749" spans="1:3">
      <c r="A1749">
        <v>1748</v>
      </c>
      <c r="B1749" t="s">
        <v>469</v>
      </c>
      <c r="C1749" s="153">
        <v>5902367817473</v>
      </c>
    </row>
    <row r="1750" spans="1:3">
      <c r="A1750">
        <v>1749</v>
      </c>
      <c r="B1750" t="s">
        <v>468</v>
      </c>
      <c r="C1750" s="153">
        <v>5902367817480</v>
      </c>
    </row>
    <row r="1751" spans="1:3">
      <c r="A1751">
        <v>1750</v>
      </c>
      <c r="B1751" t="s">
        <v>467</v>
      </c>
      <c r="C1751" s="153">
        <v>5902367817497</v>
      </c>
    </row>
    <row r="1752" spans="1:3">
      <c r="A1752">
        <v>1751</v>
      </c>
      <c r="B1752" t="s">
        <v>466</v>
      </c>
      <c r="C1752" s="153">
        <v>5902367817503</v>
      </c>
    </row>
    <row r="1753" spans="1:3">
      <c r="A1753">
        <v>1752</v>
      </c>
      <c r="B1753" t="s">
        <v>465</v>
      </c>
      <c r="C1753" s="153">
        <v>5902367817510</v>
      </c>
    </row>
    <row r="1754" spans="1:3">
      <c r="A1754">
        <v>1753</v>
      </c>
      <c r="B1754" t="s">
        <v>1850</v>
      </c>
      <c r="C1754" s="153">
        <v>5902367817527</v>
      </c>
    </row>
    <row r="1755" spans="1:3">
      <c r="A1755">
        <v>1754</v>
      </c>
      <c r="B1755" t="s">
        <v>1851</v>
      </c>
      <c r="C1755" s="153">
        <v>5902367817534</v>
      </c>
    </row>
    <row r="1756" spans="1:3">
      <c r="A1756">
        <v>1755</v>
      </c>
      <c r="B1756" t="s">
        <v>1852</v>
      </c>
      <c r="C1756" s="153">
        <v>5902367817541</v>
      </c>
    </row>
    <row r="1757" spans="1:3">
      <c r="A1757">
        <v>1756</v>
      </c>
      <c r="B1757" t="s">
        <v>1853</v>
      </c>
      <c r="C1757" s="153">
        <v>5902367817558</v>
      </c>
    </row>
    <row r="1758" spans="1:3">
      <c r="A1758">
        <v>1757</v>
      </c>
      <c r="B1758" t="s">
        <v>1854</v>
      </c>
      <c r="C1758" s="153">
        <v>5902367817565</v>
      </c>
    </row>
    <row r="1759" spans="1:3">
      <c r="A1759">
        <v>1758</v>
      </c>
      <c r="B1759" t="s">
        <v>1855</v>
      </c>
      <c r="C1759" s="153">
        <v>5902367817572</v>
      </c>
    </row>
    <row r="1760" spans="1:3">
      <c r="A1760">
        <v>1759</v>
      </c>
      <c r="B1760" t="s">
        <v>1856</v>
      </c>
      <c r="C1760" s="153">
        <v>5902367817589</v>
      </c>
    </row>
    <row r="1761" spans="1:4">
      <c r="A1761">
        <v>1760</v>
      </c>
      <c r="B1761" t="s">
        <v>1857</v>
      </c>
      <c r="C1761" s="153">
        <v>5902367817596</v>
      </c>
    </row>
    <row r="1762" spans="1:4">
      <c r="A1762">
        <v>1761</v>
      </c>
      <c r="B1762" t="s">
        <v>1858</v>
      </c>
      <c r="C1762" s="153">
        <v>5902367817602</v>
      </c>
    </row>
    <row r="1763" spans="1:4">
      <c r="A1763">
        <v>1762</v>
      </c>
      <c r="B1763" t="s">
        <v>1859</v>
      </c>
      <c r="C1763" s="153">
        <v>5902367817619</v>
      </c>
    </row>
    <row r="1764" spans="1:4">
      <c r="A1764">
        <v>1763</v>
      </c>
      <c r="B1764" t="s">
        <v>1618</v>
      </c>
      <c r="C1764" s="153">
        <v>5902367817626</v>
      </c>
      <c r="D1764" s="153"/>
    </row>
    <row r="1765" spans="1:4">
      <c r="A1765">
        <v>1764</v>
      </c>
      <c r="B1765" t="s">
        <v>1623</v>
      </c>
      <c r="C1765" s="153">
        <v>5902367817633</v>
      </c>
      <c r="D1765" s="153"/>
    </row>
    <row r="1766" spans="1:4">
      <c r="A1766">
        <v>1765</v>
      </c>
      <c r="B1766" t="s">
        <v>1617</v>
      </c>
      <c r="C1766" s="153">
        <v>5902367817640</v>
      </c>
      <c r="D1766" s="153"/>
    </row>
    <row r="1767" spans="1:4">
      <c r="A1767">
        <v>1766</v>
      </c>
      <c r="B1767" t="s">
        <v>1624</v>
      </c>
      <c r="C1767" s="153">
        <v>5902367817657</v>
      </c>
      <c r="D1767" s="153"/>
    </row>
    <row r="1768" spans="1:4">
      <c r="A1768">
        <v>1767</v>
      </c>
      <c r="B1768" t="s">
        <v>1619</v>
      </c>
      <c r="C1768" s="153">
        <v>5902367817664</v>
      </c>
      <c r="D1768" s="153"/>
    </row>
    <row r="1769" spans="1:4">
      <c r="A1769">
        <v>1768</v>
      </c>
      <c r="B1769" t="s">
        <v>1625</v>
      </c>
      <c r="C1769" s="153">
        <v>5902367817671</v>
      </c>
      <c r="D1769" s="153"/>
    </row>
    <row r="1770" spans="1:4">
      <c r="A1770">
        <v>1769</v>
      </c>
      <c r="B1770" t="s">
        <v>1620</v>
      </c>
      <c r="C1770" s="153">
        <v>5902367817688</v>
      </c>
      <c r="D1770" s="153"/>
    </row>
    <row r="1771" spans="1:4">
      <c r="A1771">
        <v>1770</v>
      </c>
      <c r="B1771" t="s">
        <v>1621</v>
      </c>
      <c r="C1771" s="153">
        <v>5902367817695</v>
      </c>
      <c r="D1771" s="153"/>
    </row>
    <row r="1772" spans="1:4">
      <c r="A1772">
        <v>1771</v>
      </c>
      <c r="B1772" t="s">
        <v>1626</v>
      </c>
      <c r="C1772" s="153">
        <v>5902367817701</v>
      </c>
      <c r="D1772" s="153"/>
    </row>
    <row r="1773" spans="1:4">
      <c r="A1773">
        <v>1772</v>
      </c>
      <c r="B1773" t="s">
        <v>1627</v>
      </c>
      <c r="C1773" s="153">
        <v>5902367817718</v>
      </c>
      <c r="D1773" s="153"/>
    </row>
    <row r="1774" spans="1:4">
      <c r="A1774">
        <v>1773</v>
      </c>
      <c r="B1774" t="s">
        <v>1622</v>
      </c>
      <c r="C1774" s="153">
        <v>5902367817725</v>
      </c>
      <c r="D1774" s="153"/>
    </row>
    <row r="1775" spans="1:4">
      <c r="A1775">
        <v>1774</v>
      </c>
      <c r="B1775" t="s">
        <v>1629</v>
      </c>
      <c r="C1775" s="153">
        <v>5902367817732</v>
      </c>
      <c r="D1775" s="153"/>
    </row>
    <row r="1776" spans="1:4">
      <c r="A1776">
        <v>1775</v>
      </c>
      <c r="B1776" t="s">
        <v>1628</v>
      </c>
      <c r="C1776" s="153">
        <v>5902367817749</v>
      </c>
      <c r="D1776" s="153"/>
    </row>
    <row r="1777" spans="1:4">
      <c r="A1777">
        <v>1776</v>
      </c>
      <c r="B1777" t="s">
        <v>1860</v>
      </c>
      <c r="C1777" s="153">
        <v>5902367817756</v>
      </c>
      <c r="D1777" s="153"/>
    </row>
    <row r="1778" spans="1:4">
      <c r="A1778">
        <v>1777</v>
      </c>
      <c r="B1778" t="s">
        <v>1611</v>
      </c>
      <c r="C1778" s="153">
        <v>5902367817763</v>
      </c>
      <c r="D1778" s="153"/>
    </row>
    <row r="1779" spans="1:4">
      <c r="A1779">
        <v>1778</v>
      </c>
      <c r="B1779" t="s">
        <v>1612</v>
      </c>
      <c r="C1779" s="153">
        <v>5902367817770</v>
      </c>
      <c r="D1779" s="153"/>
    </row>
    <row r="1780" spans="1:4">
      <c r="A1780">
        <v>1779</v>
      </c>
      <c r="B1780" t="s">
        <v>1593</v>
      </c>
      <c r="C1780" s="153">
        <v>5902367817787</v>
      </c>
      <c r="D1780" s="153"/>
    </row>
    <row r="1781" spans="1:4">
      <c r="A1781">
        <v>1780</v>
      </c>
      <c r="B1781" t="s">
        <v>1594</v>
      </c>
      <c r="C1781" s="153">
        <v>5902367817794</v>
      </c>
      <c r="D1781" s="153"/>
    </row>
    <row r="1782" spans="1:4">
      <c r="A1782">
        <v>1781</v>
      </c>
      <c r="B1782" t="s">
        <v>1595</v>
      </c>
      <c r="C1782" s="153">
        <v>5902367817800</v>
      </c>
      <c r="D1782" s="153"/>
    </row>
    <row r="1783" spans="1:4">
      <c r="A1783">
        <v>1782</v>
      </c>
      <c r="B1783" t="s">
        <v>464</v>
      </c>
      <c r="C1783" s="153">
        <v>5902367817817</v>
      </c>
      <c r="D1783" s="153"/>
    </row>
    <row r="1784" spans="1:4">
      <c r="A1784">
        <v>1783</v>
      </c>
      <c r="B1784" t="s">
        <v>1613</v>
      </c>
      <c r="C1784" s="153">
        <v>5902367817824</v>
      </c>
      <c r="D1784" s="153"/>
    </row>
    <row r="1785" spans="1:4">
      <c r="A1785">
        <v>1784</v>
      </c>
      <c r="B1785" t="s">
        <v>463</v>
      </c>
      <c r="C1785" s="153">
        <v>5902367817831</v>
      </c>
      <c r="D1785" s="153"/>
    </row>
    <row r="1786" spans="1:4">
      <c r="A1786">
        <v>1785</v>
      </c>
      <c r="B1786" t="s">
        <v>1585</v>
      </c>
      <c r="C1786" s="153">
        <v>5902367817848</v>
      </c>
      <c r="D1786" s="153"/>
    </row>
    <row r="1787" spans="1:4">
      <c r="A1787">
        <v>1786</v>
      </c>
      <c r="B1787" t="s">
        <v>1586</v>
      </c>
      <c r="C1787" s="153">
        <v>5902367817855</v>
      </c>
      <c r="D1787" s="153"/>
    </row>
    <row r="1788" spans="1:4">
      <c r="A1788">
        <v>1787</v>
      </c>
      <c r="B1788" t="s">
        <v>1587</v>
      </c>
      <c r="C1788" s="153">
        <v>5902367817862</v>
      </c>
      <c r="D1788" s="153"/>
    </row>
    <row r="1789" spans="1:4">
      <c r="A1789">
        <v>1788</v>
      </c>
      <c r="B1789" t="s">
        <v>1588</v>
      </c>
      <c r="C1789" s="153">
        <v>5902367817879</v>
      </c>
      <c r="D1789" s="153"/>
    </row>
    <row r="1790" spans="1:4">
      <c r="A1790">
        <v>1789</v>
      </c>
      <c r="B1790" t="s">
        <v>1589</v>
      </c>
      <c r="C1790" s="153">
        <v>5902367817886</v>
      </c>
      <c r="D1790" s="153"/>
    </row>
    <row r="1791" spans="1:4">
      <c r="A1791">
        <v>1790</v>
      </c>
      <c r="B1791" t="s">
        <v>1590</v>
      </c>
      <c r="C1791" s="153">
        <v>5902367817893</v>
      </c>
      <c r="D1791" s="153"/>
    </row>
    <row r="1792" spans="1:4">
      <c r="A1792">
        <v>1791</v>
      </c>
      <c r="B1792" t="s">
        <v>1591</v>
      </c>
      <c r="C1792" s="153">
        <v>5902367817909</v>
      </c>
      <c r="D1792" s="153"/>
    </row>
    <row r="1793" spans="1:4">
      <c r="A1793">
        <v>1792</v>
      </c>
      <c r="B1793" t="s">
        <v>1592</v>
      </c>
      <c r="C1793" s="153">
        <v>5902367817916</v>
      </c>
      <c r="D1793" s="153"/>
    </row>
    <row r="1794" spans="1:4">
      <c r="A1794">
        <v>1793</v>
      </c>
      <c r="B1794" t="s">
        <v>1616</v>
      </c>
      <c r="C1794" s="153">
        <v>5902367817923</v>
      </c>
      <c r="D1794" s="153"/>
    </row>
    <row r="1795" spans="1:4">
      <c r="D1795" s="153"/>
    </row>
    <row r="1796" spans="1:4">
      <c r="D1796" s="153"/>
    </row>
    <row r="1797" spans="1:4">
      <c r="D1797" s="153"/>
    </row>
    <row r="1798" spans="1:4">
      <c r="D1798" s="153"/>
    </row>
    <row r="1799" spans="1:4">
      <c r="D1799" s="153"/>
    </row>
    <row r="1800" spans="1:4">
      <c r="D1800" s="153"/>
    </row>
    <row r="1801" spans="1:4">
      <c r="D1801" s="15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D36"/>
  <sheetViews>
    <sheetView showGridLines="0" topLeftCell="A16" zoomScaleNormal="100" zoomScaleSheetLayoutView="100" workbookViewId="0">
      <selection activeCell="C19" sqref="C19"/>
    </sheetView>
  </sheetViews>
  <sheetFormatPr defaultColWidth="9.140625" defaultRowHeight="15"/>
  <cols>
    <col min="1" max="1" width="9.140625" style="73"/>
    <col min="2" max="2" width="4.85546875" style="73" customWidth="1"/>
    <col min="3" max="3" width="79.140625" style="73" customWidth="1"/>
    <col min="4" max="4" width="6.5703125" style="73" customWidth="1"/>
    <col min="5" max="16384" width="9.140625" style="73"/>
  </cols>
  <sheetData>
    <row r="1" spans="1:4">
      <c r="A1" s="2"/>
      <c r="B1" s="2"/>
      <c r="C1" s="2"/>
      <c r="D1" s="2"/>
    </row>
    <row r="2" spans="1:4">
      <c r="A2" s="2"/>
      <c r="B2" s="2"/>
      <c r="C2" s="2"/>
      <c r="D2" s="2"/>
    </row>
    <row r="3" spans="1:4">
      <c r="A3" s="2"/>
      <c r="B3" s="2"/>
      <c r="C3" s="2"/>
      <c r="D3" s="2"/>
    </row>
    <row r="4" spans="1:4">
      <c r="A4" s="2"/>
      <c r="B4" s="2"/>
      <c r="C4" s="2"/>
      <c r="D4" s="2"/>
    </row>
    <row r="5" spans="1:4" ht="20.25" customHeight="1">
      <c r="A5" s="2"/>
      <c r="B5" s="2"/>
      <c r="C5" s="2"/>
      <c r="D5" s="2"/>
    </row>
    <row r="6" spans="1:4" ht="18.75" customHeight="1">
      <c r="A6" s="2"/>
      <c r="B6" s="282" t="s">
        <v>1907</v>
      </c>
      <c r="C6" s="282"/>
      <c r="D6" s="2"/>
    </row>
    <row r="7" spans="1:4" ht="18.75" customHeight="1">
      <c r="A7" s="2"/>
      <c r="B7" s="282"/>
      <c r="C7" s="282"/>
      <c r="D7" s="2"/>
    </row>
    <row r="8" spans="1:4" ht="24.75" customHeight="1">
      <c r="A8" s="2"/>
      <c r="B8" s="282"/>
      <c r="C8" s="282"/>
      <c r="D8" s="2"/>
    </row>
    <row r="9" spans="1:4" ht="21">
      <c r="A9" s="2"/>
      <c r="B9" s="2"/>
      <c r="C9" s="36"/>
      <c r="D9" s="2"/>
    </row>
    <row r="10" spans="1:4">
      <c r="A10" s="2"/>
      <c r="B10" s="283" t="s">
        <v>19</v>
      </c>
      <c r="C10" s="283"/>
      <c r="D10" s="2"/>
    </row>
    <row r="11" spans="1:4">
      <c r="A11" s="2"/>
      <c r="B11" s="163" t="s">
        <v>9</v>
      </c>
      <c r="C11" s="163" t="s">
        <v>131</v>
      </c>
      <c r="D11" s="2"/>
    </row>
    <row r="12" spans="1:4">
      <c r="A12" s="2"/>
      <c r="B12" s="283" t="s">
        <v>20</v>
      </c>
      <c r="C12" s="283"/>
      <c r="D12" s="2"/>
    </row>
    <row r="13" spans="1:4">
      <c r="A13" s="2"/>
      <c r="B13" s="163" t="s">
        <v>9</v>
      </c>
      <c r="C13" s="163" t="s">
        <v>402</v>
      </c>
      <c r="D13" s="2"/>
    </row>
    <row r="14" spans="1:4">
      <c r="A14" s="2"/>
      <c r="B14" s="283" t="s">
        <v>21</v>
      </c>
      <c r="C14" s="283"/>
      <c r="D14" s="2"/>
    </row>
    <row r="15" spans="1:4" ht="30">
      <c r="A15" s="2"/>
      <c r="B15" s="164" t="s">
        <v>10</v>
      </c>
      <c r="C15" s="33" t="s">
        <v>1904</v>
      </c>
      <c r="D15" s="2"/>
    </row>
    <row r="16" spans="1:4" ht="30">
      <c r="A16" s="2"/>
      <c r="B16" s="164" t="s">
        <v>11</v>
      </c>
      <c r="C16" s="33" t="s">
        <v>12</v>
      </c>
      <c r="D16" s="2"/>
    </row>
    <row r="17" spans="1:4" ht="30">
      <c r="A17" s="2"/>
      <c r="B17" s="164" t="s">
        <v>13</v>
      </c>
      <c r="C17" s="33" t="s">
        <v>14</v>
      </c>
      <c r="D17" s="2"/>
    </row>
    <row r="18" spans="1:4">
      <c r="A18" s="2"/>
      <c r="B18" s="283" t="s">
        <v>22</v>
      </c>
      <c r="C18" s="283"/>
      <c r="D18" s="2"/>
    </row>
    <row r="19" spans="1:4" ht="30">
      <c r="A19" s="2"/>
      <c r="B19" s="164" t="s">
        <v>10</v>
      </c>
      <c r="C19" s="33" t="s">
        <v>15</v>
      </c>
      <c r="D19" s="2"/>
    </row>
    <row r="20" spans="1:4" ht="30">
      <c r="A20" s="2"/>
      <c r="B20" s="165" t="s">
        <v>11</v>
      </c>
      <c r="C20" s="33" t="s">
        <v>132</v>
      </c>
      <c r="D20" s="2"/>
    </row>
    <row r="21" spans="1:4">
      <c r="A21" s="2"/>
      <c r="B21" s="283" t="s">
        <v>23</v>
      </c>
      <c r="C21" s="283"/>
      <c r="D21" s="2"/>
    </row>
    <row r="22" spans="1:4" ht="30">
      <c r="A22" s="2"/>
      <c r="B22" s="164" t="s">
        <v>10</v>
      </c>
      <c r="C22" s="33" t="s">
        <v>16</v>
      </c>
      <c r="D22" s="2"/>
    </row>
    <row r="23" spans="1:4" ht="30">
      <c r="A23" s="2"/>
      <c r="B23" s="164" t="s">
        <v>11</v>
      </c>
      <c r="C23" s="33" t="s">
        <v>1903</v>
      </c>
      <c r="D23" s="2"/>
    </row>
    <row r="24" spans="1:4" ht="31.5" customHeight="1">
      <c r="A24" s="2"/>
      <c r="B24" s="164" t="s">
        <v>13</v>
      </c>
      <c r="C24" s="33" t="s">
        <v>17</v>
      </c>
      <c r="D24" s="2"/>
    </row>
    <row r="25" spans="1:4">
      <c r="A25" s="2"/>
      <c r="B25" s="283" t="s">
        <v>24</v>
      </c>
      <c r="C25" s="283"/>
      <c r="D25" s="2"/>
    </row>
    <row r="26" spans="1:4" ht="30">
      <c r="A26" s="2"/>
      <c r="B26" s="164" t="s">
        <v>10</v>
      </c>
      <c r="C26" s="33" t="s">
        <v>18</v>
      </c>
      <c r="D26" s="2"/>
    </row>
    <row r="27" spans="1:4">
      <c r="A27" s="2"/>
      <c r="B27" s="283" t="s">
        <v>25</v>
      </c>
      <c r="C27" s="283"/>
      <c r="D27" s="2"/>
    </row>
    <row r="28" spans="1:4" ht="30">
      <c r="A28" s="2"/>
      <c r="B28" s="164" t="s">
        <v>10</v>
      </c>
      <c r="C28" s="33" t="s">
        <v>133</v>
      </c>
      <c r="D28" s="2"/>
    </row>
    <row r="29" spans="1:4">
      <c r="A29" s="2"/>
      <c r="B29" s="283" t="s">
        <v>26</v>
      </c>
      <c r="C29" s="283"/>
      <c r="D29" s="2"/>
    </row>
    <row r="30" spans="1:4">
      <c r="A30" s="2"/>
      <c r="B30" s="163" t="s">
        <v>9</v>
      </c>
      <c r="C30" s="163" t="s">
        <v>1908</v>
      </c>
      <c r="D30" s="2"/>
    </row>
    <row r="31" spans="1:4" ht="15.75">
      <c r="A31" s="2"/>
      <c r="B31" s="34"/>
      <c r="C31" s="34"/>
      <c r="D31" s="2"/>
    </row>
    <row r="32" spans="1:4">
      <c r="A32" s="2"/>
      <c r="B32" s="2"/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  <row r="36" spans="1:4">
      <c r="A36" s="2"/>
      <c r="B36" s="2"/>
      <c r="C36" s="2"/>
      <c r="D36" s="2"/>
    </row>
  </sheetData>
  <mergeCells count="9">
    <mergeCell ref="B6:C8"/>
    <mergeCell ref="B25:C25"/>
    <mergeCell ref="B27:C27"/>
    <mergeCell ref="B29:C29"/>
    <mergeCell ref="B10:C10"/>
    <mergeCell ref="B12:C12"/>
    <mergeCell ref="B14:C14"/>
    <mergeCell ref="B18:C18"/>
    <mergeCell ref="B21:C21"/>
  </mergeCells>
  <pageMargins left="0.19685039370078741" right="0.19685039370078741" top="1.5748031496062993" bottom="0" header="0.31496062992125984" footer="0.31496062992125984"/>
  <pageSetup paperSize="9" orientation="portrait" r:id="rId1"/>
  <headerFooter>
    <oddHeader>&amp;L&amp;G</oddHeader>
  </headerFooter>
  <legacyDrawingHF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4" tint="-0.249977111117893"/>
  </sheetPr>
  <dimension ref="A1:R114"/>
  <sheetViews>
    <sheetView showGridLines="0" view="pageBreakPreview" zoomScaleNormal="100" zoomScaleSheetLayoutView="100" workbookViewId="0">
      <selection activeCell="K96" sqref="K96"/>
    </sheetView>
  </sheetViews>
  <sheetFormatPr defaultColWidth="9.140625" defaultRowHeight="15"/>
  <cols>
    <col min="1" max="1" width="4.85546875" style="2" customWidth="1"/>
    <col min="2" max="2" width="4.140625" style="2" customWidth="1"/>
    <col min="3" max="3" width="12.7109375" style="2" customWidth="1"/>
    <col min="4" max="4" width="4.5703125" style="2" customWidth="1"/>
    <col min="5" max="5" width="6" style="2" customWidth="1"/>
    <col min="6" max="6" width="9" style="2" customWidth="1"/>
    <col min="7" max="7" width="7.5703125" style="2" customWidth="1"/>
    <col min="8" max="8" width="9.140625" style="2" customWidth="1"/>
    <col min="9" max="9" width="11.28515625" style="2" customWidth="1"/>
    <col min="10" max="10" width="10.85546875" style="2" customWidth="1"/>
    <col min="11" max="12" width="8.28515625" style="2" customWidth="1"/>
    <col min="13" max="13" width="8.28515625" style="73" customWidth="1"/>
    <col min="14" max="16384" width="9.140625" style="73"/>
  </cols>
  <sheetData>
    <row r="1" spans="2:17" ht="15" customHeight="1">
      <c r="B1" s="295" t="str">
        <f>IF(Start!C32="PL","Akumulatory bezobsługowe, kwasowo-ołowiowe, wykonane w technologii AGM","Sealed, maintenance free lead-acid batteries made in the AGM technology")</f>
        <v>Akumulatory bezobsługowe, kwasowo-ołowiowe, wykonane w technologii AGM</v>
      </c>
      <c r="C1" s="295"/>
      <c r="D1" s="295"/>
      <c r="E1" s="295"/>
      <c r="F1" s="295"/>
      <c r="G1" s="295"/>
      <c r="H1" s="295"/>
      <c r="I1" s="295"/>
      <c r="J1" s="295"/>
      <c r="K1" s="295"/>
      <c r="L1" s="108"/>
      <c r="M1" s="109"/>
    </row>
    <row r="2" spans="2:17" ht="15" customHeight="1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108"/>
      <c r="M2" s="109"/>
    </row>
    <row r="3" spans="2:17" ht="1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108"/>
      <c r="M3" s="109"/>
    </row>
    <row r="4" spans="2:17" ht="15" customHeight="1"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108"/>
      <c r="M4" s="109"/>
    </row>
    <row r="9" spans="2:17" ht="18.75">
      <c r="B9" s="284" t="str">
        <f>IF(Start!$C$32="PL","Seria EP o żywotności projektowanej 6-9 lat wg EUROBAT","EP series design life 6-9 years according to EUROBAT")</f>
        <v>Seria EP o żywotności projektowanej 6-9 lat wg EUROBAT</v>
      </c>
      <c r="C9" s="284"/>
      <c r="D9" s="284"/>
      <c r="E9" s="284"/>
      <c r="F9" s="284"/>
      <c r="G9" s="284"/>
      <c r="H9" s="284"/>
      <c r="I9" s="284"/>
      <c r="J9" s="284"/>
      <c r="K9" s="284"/>
      <c r="L9" s="65"/>
      <c r="M9" s="110"/>
    </row>
    <row r="10" spans="2:17" ht="19.5" thickBot="1">
      <c r="B10" s="65"/>
      <c r="C10" s="65"/>
      <c r="D10" s="65"/>
      <c r="E10" s="65"/>
      <c r="F10" s="65"/>
      <c r="G10" s="65"/>
      <c r="H10" s="65"/>
      <c r="I10" s="65"/>
      <c r="J10" s="65"/>
      <c r="K10" s="94"/>
      <c r="L10" s="94"/>
      <c r="M10" s="111"/>
      <c r="N10" s="112"/>
    </row>
    <row r="11" spans="2:17">
      <c r="B11" s="285" t="str">
        <f>IF(Start!$C$32="PL","L.p.","No")</f>
        <v>L.p.</v>
      </c>
      <c r="C11" s="288" t="str">
        <f>IF(Start!$C$32="PL","Typ","Model")</f>
        <v>Typ</v>
      </c>
      <c r="D11" s="288" t="s">
        <v>0</v>
      </c>
      <c r="E11" s="288" t="s">
        <v>28</v>
      </c>
      <c r="F11" s="15" t="s">
        <v>1</v>
      </c>
      <c r="G11" s="15" t="s">
        <v>2</v>
      </c>
      <c r="H11" s="15" t="s">
        <v>3</v>
      </c>
      <c r="I11" s="288" t="str">
        <f>IF(Start!$C$32="PL","Waga jednostkowa","weight")</f>
        <v>Waga jednostkowa</v>
      </c>
      <c r="J11" s="288" t="str">
        <f>IF(Start!$C$32="PL","Ilość w opakowaniu","package quantity")</f>
        <v>Ilość w opakowaniu</v>
      </c>
      <c r="K11" s="292" t="str">
        <f>IF(Start!$C$32="PL","Cena","Price")</f>
        <v>Cena</v>
      </c>
      <c r="L11" s="144"/>
      <c r="M11" s="113"/>
    </row>
    <row r="12" spans="2:17">
      <c r="B12" s="286"/>
      <c r="C12" s="289"/>
      <c r="D12" s="291"/>
      <c r="E12" s="289"/>
      <c r="F12" s="16" t="str">
        <f>IF(Start!$C$32="PL","wysokość","height")</f>
        <v>wysokość</v>
      </c>
      <c r="G12" s="16" t="str">
        <f>IF(Start!$C$32="PL","długość","lenght")</f>
        <v>długość</v>
      </c>
      <c r="H12" s="16" t="str">
        <f>IF(Start!$C$32="PL","głębokość","width")</f>
        <v>głębokość</v>
      </c>
      <c r="I12" s="289"/>
      <c r="J12" s="294"/>
      <c r="K12" s="293"/>
      <c r="L12" s="144"/>
      <c r="M12" s="113"/>
      <c r="O12" s="71"/>
    </row>
    <row r="13" spans="2:17" ht="15.75" thickBot="1">
      <c r="B13" s="287"/>
      <c r="C13" s="290"/>
      <c r="D13" s="23" t="s">
        <v>4</v>
      </c>
      <c r="E13" s="23" t="s">
        <v>5</v>
      </c>
      <c r="F13" s="290" t="s">
        <v>6</v>
      </c>
      <c r="G13" s="290"/>
      <c r="H13" s="290"/>
      <c r="I13" s="23" t="s">
        <v>7</v>
      </c>
      <c r="J13" s="23" t="str">
        <f>IF(Start!C59="PL","[szt]","[pcs]")</f>
        <v>[pcs]</v>
      </c>
      <c r="K13" s="24" t="str">
        <f>"["&amp;(RIGHT('Warunki handlowe'!$C$15,3))&amp;"]"</f>
        <v>[PLN]</v>
      </c>
      <c r="L13" s="144"/>
      <c r="M13" s="113"/>
    </row>
    <row r="14" spans="2:17">
      <c r="B14" s="168">
        <v>1</v>
      </c>
      <c r="C14" s="169" t="s">
        <v>78</v>
      </c>
      <c r="D14" s="311">
        <v>6</v>
      </c>
      <c r="E14" s="170">
        <v>1.2</v>
      </c>
      <c r="F14" s="170">
        <v>56</v>
      </c>
      <c r="G14" s="170">
        <v>97</v>
      </c>
      <c r="H14" s="170">
        <v>25</v>
      </c>
      <c r="I14" s="170">
        <v>0.3</v>
      </c>
      <c r="J14" s="170">
        <v>55</v>
      </c>
      <c r="K14" s="171">
        <f>VLOOKUP(C14,zbiorczo[],2,0)</f>
        <v>62</v>
      </c>
      <c r="L14" s="5"/>
      <c r="M14" s="114"/>
      <c r="N14" s="89"/>
      <c r="O14" s="89"/>
      <c r="P14" s="71"/>
      <c r="Q14" s="89"/>
    </row>
    <row r="15" spans="2:17">
      <c r="B15" s="172">
        <v>2</v>
      </c>
      <c r="C15" s="38" t="s">
        <v>79</v>
      </c>
      <c r="D15" s="322"/>
      <c r="E15" s="18">
        <v>3</v>
      </c>
      <c r="F15" s="18">
        <v>66</v>
      </c>
      <c r="G15" s="18">
        <v>134</v>
      </c>
      <c r="H15" s="18">
        <v>34</v>
      </c>
      <c r="I15" s="18">
        <v>0.65</v>
      </c>
      <c r="J15" s="18">
        <v>18</v>
      </c>
      <c r="K15" s="173">
        <f>VLOOKUP(C15,zbiorczo[],2,0)</f>
        <v>72.599999999999994</v>
      </c>
      <c r="L15" s="5"/>
      <c r="M15" s="114"/>
      <c r="N15" s="89"/>
      <c r="O15" s="89"/>
      <c r="P15" s="71"/>
      <c r="Q15" s="89"/>
    </row>
    <row r="16" spans="2:17">
      <c r="B16" s="172">
        <v>3</v>
      </c>
      <c r="C16" s="38" t="s">
        <v>80</v>
      </c>
      <c r="D16" s="322"/>
      <c r="E16" s="18">
        <v>4.5</v>
      </c>
      <c r="F16" s="18">
        <v>107</v>
      </c>
      <c r="G16" s="18">
        <v>70</v>
      </c>
      <c r="H16" s="18">
        <v>48</v>
      </c>
      <c r="I16" s="18">
        <v>0.91</v>
      </c>
      <c r="J16" s="18">
        <v>16</v>
      </c>
      <c r="K16" s="173">
        <f>VLOOKUP(C16,zbiorczo[],2,0)</f>
        <v>74.8</v>
      </c>
      <c r="L16" s="5"/>
      <c r="M16" s="114"/>
      <c r="N16" s="89"/>
      <c r="O16" s="89"/>
      <c r="P16" s="71"/>
      <c r="Q16" s="89"/>
    </row>
    <row r="17" spans="1:18">
      <c r="B17" s="172">
        <v>4</v>
      </c>
      <c r="C17" s="38" t="s">
        <v>81</v>
      </c>
      <c r="D17" s="322"/>
      <c r="E17" s="18">
        <v>7</v>
      </c>
      <c r="F17" s="18">
        <v>100</v>
      </c>
      <c r="G17" s="18">
        <v>151</v>
      </c>
      <c r="H17" s="18">
        <v>34</v>
      </c>
      <c r="I17" s="18">
        <v>1.2</v>
      </c>
      <c r="J17" s="18">
        <v>12</v>
      </c>
      <c r="K17" s="173">
        <f>VLOOKUP(C17,zbiorczo[],2,0)</f>
        <v>114</v>
      </c>
      <c r="L17" s="5"/>
      <c r="M17" s="114"/>
      <c r="N17" s="89"/>
      <c r="O17" s="89"/>
      <c r="P17" s="71"/>
      <c r="Q17" s="89"/>
    </row>
    <row r="18" spans="1:18" ht="15.75" thickBot="1">
      <c r="B18" s="174">
        <v>5</v>
      </c>
      <c r="C18" s="39" t="s">
        <v>82</v>
      </c>
      <c r="D18" s="323"/>
      <c r="E18" s="140">
        <v>12</v>
      </c>
      <c r="F18" s="140">
        <v>100</v>
      </c>
      <c r="G18" s="140">
        <v>151</v>
      </c>
      <c r="H18" s="140">
        <v>50</v>
      </c>
      <c r="I18" s="140">
        <v>1.98</v>
      </c>
      <c r="J18" s="140">
        <v>8</v>
      </c>
      <c r="K18" s="173">
        <f>VLOOKUP(C18,zbiorczo[],2,0)</f>
        <v>159</v>
      </c>
      <c r="L18" s="5"/>
      <c r="M18" s="114"/>
      <c r="N18" s="89"/>
      <c r="O18" s="89"/>
      <c r="P18" s="71"/>
      <c r="Q18" s="89"/>
    </row>
    <row r="19" spans="1:18" ht="15.75" thickTop="1">
      <c r="B19" s="175">
        <v>6</v>
      </c>
      <c r="C19" s="40" t="s">
        <v>83</v>
      </c>
      <c r="D19" s="319">
        <v>12</v>
      </c>
      <c r="E19" s="139">
        <v>1.2</v>
      </c>
      <c r="F19" s="139">
        <v>59</v>
      </c>
      <c r="G19" s="139">
        <v>97</v>
      </c>
      <c r="H19" s="139">
        <v>45</v>
      </c>
      <c r="I19" s="139">
        <v>0.59</v>
      </c>
      <c r="J19" s="139">
        <v>30</v>
      </c>
      <c r="K19" s="173">
        <f>VLOOKUP(C19,zbiorczo[],2,0)</f>
        <v>89.1</v>
      </c>
      <c r="L19" s="5"/>
      <c r="M19" s="114"/>
      <c r="N19" s="89"/>
      <c r="O19" s="89"/>
      <c r="P19" s="71"/>
      <c r="Q19" s="89"/>
    </row>
    <row r="20" spans="1:18">
      <c r="B20" s="172">
        <v>7</v>
      </c>
      <c r="C20" s="38" t="s">
        <v>84</v>
      </c>
      <c r="D20" s="320"/>
      <c r="E20" s="18">
        <v>2.2999999999999998</v>
      </c>
      <c r="F20" s="18">
        <v>65</v>
      </c>
      <c r="G20" s="18">
        <v>178</v>
      </c>
      <c r="H20" s="18">
        <v>34</v>
      </c>
      <c r="I20" s="18">
        <v>0.94</v>
      </c>
      <c r="J20" s="18">
        <v>18</v>
      </c>
      <c r="K20" s="173">
        <f>VLOOKUP(C20,zbiorczo[],2,0)</f>
        <v>108</v>
      </c>
      <c r="L20" s="5"/>
      <c r="M20" s="114"/>
      <c r="N20" s="89"/>
      <c r="O20" s="89"/>
      <c r="P20" s="71"/>
      <c r="Q20" s="89"/>
    </row>
    <row r="21" spans="1:18">
      <c r="B21" s="172">
        <v>8</v>
      </c>
      <c r="C21" s="38" t="s">
        <v>85</v>
      </c>
      <c r="D21" s="320"/>
      <c r="E21" s="18">
        <v>3.6</v>
      </c>
      <c r="F21" s="18">
        <v>66</v>
      </c>
      <c r="G21" s="18">
        <v>134</v>
      </c>
      <c r="H21" s="18">
        <v>67</v>
      </c>
      <c r="I21" s="18">
        <v>1.32</v>
      </c>
      <c r="J21" s="18">
        <v>10</v>
      </c>
      <c r="K21" s="173">
        <f>VLOOKUP(C21,zbiorczo[],2,0)</f>
        <v>146</v>
      </c>
      <c r="L21" s="5"/>
      <c r="M21" s="114"/>
      <c r="N21" s="89"/>
      <c r="O21" s="89"/>
      <c r="P21" s="71"/>
      <c r="Q21" s="89"/>
    </row>
    <row r="22" spans="1:18">
      <c r="B22" s="172">
        <v>9</v>
      </c>
      <c r="C22" s="38" t="s">
        <v>86</v>
      </c>
      <c r="D22" s="320"/>
      <c r="E22" s="18">
        <v>5</v>
      </c>
      <c r="F22" s="18">
        <v>106</v>
      </c>
      <c r="G22" s="18">
        <v>90</v>
      </c>
      <c r="H22" s="18">
        <v>70</v>
      </c>
      <c r="I22" s="18">
        <v>1.88</v>
      </c>
      <c r="J22" s="18">
        <v>8</v>
      </c>
      <c r="K22" s="173">
        <f>VLOOKUP(C22,zbiorczo[],2,0)</f>
        <v>159</v>
      </c>
      <c r="L22" s="5"/>
      <c r="M22" s="114"/>
      <c r="N22" s="89"/>
      <c r="O22" s="89"/>
      <c r="P22" s="71"/>
      <c r="Q22" s="89"/>
    </row>
    <row r="23" spans="1:18">
      <c r="A23" s="73"/>
      <c r="B23" s="176">
        <v>10</v>
      </c>
      <c r="C23" s="74" t="s">
        <v>87</v>
      </c>
      <c r="D23" s="320"/>
      <c r="E23" s="75">
        <v>7.2</v>
      </c>
      <c r="F23" s="75">
        <v>98</v>
      </c>
      <c r="G23" s="75">
        <v>151</v>
      </c>
      <c r="H23" s="75">
        <v>65</v>
      </c>
      <c r="I23" s="75">
        <v>2.54</v>
      </c>
      <c r="J23" s="75">
        <v>6</v>
      </c>
      <c r="K23" s="173">
        <f>VLOOKUP(C23,zbiorczo[],2,0)</f>
        <v>173</v>
      </c>
      <c r="L23" s="5"/>
      <c r="M23" s="114"/>
      <c r="N23" s="89"/>
      <c r="O23" s="71"/>
      <c r="P23" s="71"/>
      <c r="Q23" s="89"/>
      <c r="R23" s="71"/>
    </row>
    <row r="24" spans="1:18">
      <c r="A24" s="73"/>
      <c r="B24" s="176">
        <v>11</v>
      </c>
      <c r="C24" s="74" t="s">
        <v>88</v>
      </c>
      <c r="D24" s="320"/>
      <c r="E24" s="75">
        <v>12</v>
      </c>
      <c r="F24" s="75">
        <v>98</v>
      </c>
      <c r="G24" s="75">
        <v>151</v>
      </c>
      <c r="H24" s="75">
        <v>98</v>
      </c>
      <c r="I24" s="75">
        <v>3.94</v>
      </c>
      <c r="J24" s="75">
        <v>4</v>
      </c>
      <c r="K24" s="173">
        <f>VLOOKUP(C24,zbiorczo[],2,0)</f>
        <v>345</v>
      </c>
      <c r="L24" s="5"/>
      <c r="M24" s="114"/>
      <c r="N24" s="89"/>
      <c r="O24" s="71"/>
      <c r="P24" s="71"/>
      <c r="Q24" s="89"/>
      <c r="R24" s="71"/>
    </row>
    <row r="25" spans="1:18" ht="15.75" thickBot="1">
      <c r="A25" s="73"/>
      <c r="B25" s="177">
        <v>12</v>
      </c>
      <c r="C25" s="178" t="s">
        <v>89</v>
      </c>
      <c r="D25" s="321"/>
      <c r="E25" s="179">
        <v>17</v>
      </c>
      <c r="F25" s="179">
        <v>166</v>
      </c>
      <c r="G25" s="179">
        <v>181</v>
      </c>
      <c r="H25" s="179">
        <v>76</v>
      </c>
      <c r="I25" s="179">
        <v>6.15</v>
      </c>
      <c r="J25" s="179">
        <v>2</v>
      </c>
      <c r="K25" s="180">
        <f>VLOOKUP(C25,zbiorczo[],2,0)</f>
        <v>414</v>
      </c>
      <c r="L25" s="5"/>
      <c r="M25" s="114"/>
      <c r="N25" s="89"/>
      <c r="O25" s="71"/>
      <c r="P25" s="71"/>
      <c r="Q25" s="89"/>
      <c r="R25" s="71"/>
    </row>
    <row r="26" spans="1:18">
      <c r="A26" s="73"/>
      <c r="B26" s="155"/>
      <c r="C26" s="156"/>
      <c r="D26" s="66"/>
      <c r="E26" s="155"/>
      <c r="F26" s="155"/>
      <c r="G26" s="155"/>
      <c r="H26" s="155"/>
      <c r="I26" s="155"/>
      <c r="J26" s="155"/>
      <c r="K26" s="114"/>
      <c r="L26" s="5"/>
      <c r="M26" s="114"/>
      <c r="N26" s="89"/>
      <c r="O26" s="71"/>
      <c r="P26" s="71"/>
      <c r="Q26" s="89"/>
      <c r="R26" s="71"/>
    </row>
    <row r="27" spans="1:18" ht="18.75">
      <c r="B27" s="299" t="str">
        <f>IF(Start!$C$32="PL","Seria EV o żywotności projektowanej 6-9 lat wg EUROBAT","EV series design life 6-9 years according to EUROBAT")</f>
        <v>Seria EV o żywotności projektowanej 6-9 lat wg EUROBAT</v>
      </c>
      <c r="C27" s="299"/>
      <c r="D27" s="299"/>
      <c r="E27" s="299"/>
      <c r="F27" s="299"/>
      <c r="G27" s="299"/>
      <c r="H27" s="299"/>
      <c r="I27" s="299"/>
      <c r="J27" s="299"/>
      <c r="K27" s="299"/>
      <c r="L27" s="5"/>
      <c r="M27" s="114"/>
      <c r="N27" s="89"/>
      <c r="O27" s="71"/>
    </row>
    <row r="28" spans="1:18" ht="19.5" thickBot="1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5"/>
      <c r="M28" s="114"/>
      <c r="N28" s="89"/>
      <c r="O28" s="71"/>
    </row>
    <row r="29" spans="1:18" ht="15" customHeight="1">
      <c r="B29" s="324" t="str">
        <f>IF(Start!$C$32="PL","L.p.","No")</f>
        <v>L.p.</v>
      </c>
      <c r="C29" s="300" t="str">
        <f>IF(Start!$C$32="PL","Typ","Model")</f>
        <v>Typ</v>
      </c>
      <c r="D29" s="300" t="s">
        <v>0</v>
      </c>
      <c r="E29" s="288" t="s">
        <v>28</v>
      </c>
      <c r="F29" s="15" t="s">
        <v>1</v>
      </c>
      <c r="G29" s="15" t="s">
        <v>2</v>
      </c>
      <c r="H29" s="15" t="s">
        <v>3</v>
      </c>
      <c r="I29" s="300" t="str">
        <f>IF(Start!$C$32="PL","Waga jednostkowa","weight")</f>
        <v>Waga jednostkowa</v>
      </c>
      <c r="J29" s="300" t="str">
        <f>IF(Start!$C$32="PL","Ilość w opakowaniu","package quantity")</f>
        <v>Ilość w opakowaniu</v>
      </c>
      <c r="K29" s="306" t="str">
        <f>IF(Start!$C$32="PL","Cena","Price")</f>
        <v>Cena</v>
      </c>
      <c r="L29" s="5"/>
      <c r="M29" s="114"/>
      <c r="N29" s="89"/>
      <c r="O29" s="71"/>
    </row>
    <row r="30" spans="1:18" ht="15.75" customHeight="1">
      <c r="B30" s="325"/>
      <c r="C30" s="327"/>
      <c r="D30" s="301"/>
      <c r="E30" s="289"/>
      <c r="F30" s="16" t="str">
        <f>IF(Start!$C$32="PL","wysokość","height")</f>
        <v>wysokość</v>
      </c>
      <c r="G30" s="16" t="str">
        <f>IF(Start!$C$32="PL","długość","lenght")</f>
        <v>długość</v>
      </c>
      <c r="H30" s="16" t="str">
        <f>IF(Start!$C$32="PL","głębokość","width")</f>
        <v>głębokość</v>
      </c>
      <c r="I30" s="301"/>
      <c r="J30" s="301"/>
      <c r="K30" s="307"/>
      <c r="L30" s="5"/>
      <c r="M30" s="114"/>
      <c r="N30" s="89"/>
      <c r="O30" s="71"/>
    </row>
    <row r="31" spans="1:18" ht="15.75" thickBot="1">
      <c r="B31" s="326"/>
      <c r="C31" s="328"/>
      <c r="D31" s="23" t="s">
        <v>4</v>
      </c>
      <c r="E31" s="23" t="s">
        <v>5</v>
      </c>
      <c r="F31" s="329" t="s">
        <v>6</v>
      </c>
      <c r="G31" s="330"/>
      <c r="H31" s="331"/>
      <c r="I31" s="23" t="s">
        <v>7</v>
      </c>
      <c r="J31" s="23" t="str">
        <f>IF(Start!C78="PL","[szt]","[pcs]")</f>
        <v>[pcs]</v>
      </c>
      <c r="K31" s="24" t="str">
        <f>"["&amp;(RIGHT('Warunki handlowe'!$C$15,3))&amp;"]"</f>
        <v>[PLN]</v>
      </c>
      <c r="L31" s="5"/>
      <c r="M31" s="114"/>
      <c r="N31" s="89"/>
      <c r="O31" s="71"/>
    </row>
    <row r="32" spans="1:18">
      <c r="B32" s="25">
        <v>1</v>
      </c>
      <c r="C32" s="37" t="s">
        <v>1599</v>
      </c>
      <c r="D32" s="296">
        <v>12</v>
      </c>
      <c r="E32" s="26">
        <v>6</v>
      </c>
      <c r="F32" s="26">
        <v>100</v>
      </c>
      <c r="G32" s="26">
        <v>151</v>
      </c>
      <c r="H32" s="26">
        <v>51</v>
      </c>
      <c r="I32" s="26">
        <v>2.1</v>
      </c>
      <c r="J32" s="26">
        <v>8</v>
      </c>
      <c r="K32" s="27">
        <f>VLOOKUP(C32,zbiorczo[],2,0)</f>
        <v>177</v>
      </c>
      <c r="L32" s="5"/>
      <c r="M32" s="114"/>
      <c r="N32" s="89"/>
      <c r="O32" s="71"/>
      <c r="P32" s="71"/>
      <c r="Q32" s="89"/>
    </row>
    <row r="33" spans="1:18">
      <c r="B33" s="59">
        <v>2</v>
      </c>
      <c r="C33" s="60" t="s">
        <v>1600</v>
      </c>
      <c r="D33" s="297"/>
      <c r="E33" s="61">
        <v>7</v>
      </c>
      <c r="F33" s="61">
        <v>106</v>
      </c>
      <c r="G33" s="61">
        <v>90</v>
      </c>
      <c r="H33" s="61">
        <v>70</v>
      </c>
      <c r="I33" s="61">
        <v>1.84</v>
      </c>
      <c r="J33" s="61">
        <v>8</v>
      </c>
      <c r="K33" s="62">
        <f>VLOOKUP(C33,zbiorczo[],2,0)</f>
        <v>159</v>
      </c>
      <c r="L33" s="5"/>
      <c r="M33" s="114"/>
      <c r="N33" s="89"/>
      <c r="O33" s="71"/>
      <c r="P33" s="71"/>
      <c r="Q33" s="89"/>
    </row>
    <row r="34" spans="1:18" ht="15.75" customHeight="1">
      <c r="B34" s="29">
        <v>3</v>
      </c>
      <c r="C34" s="38" t="s">
        <v>90</v>
      </c>
      <c r="D34" s="297"/>
      <c r="E34" s="18">
        <v>9</v>
      </c>
      <c r="F34" s="18">
        <v>100</v>
      </c>
      <c r="G34" s="18">
        <v>151</v>
      </c>
      <c r="H34" s="18">
        <v>65</v>
      </c>
      <c r="I34" s="18">
        <v>2.75</v>
      </c>
      <c r="J34" s="18">
        <v>6</v>
      </c>
      <c r="K34" s="19">
        <f>VLOOKUP(C34,zbiorczo[],2,0)</f>
        <v>214</v>
      </c>
      <c r="L34" s="5"/>
      <c r="M34" s="114"/>
      <c r="N34" s="89"/>
      <c r="O34" s="71"/>
      <c r="P34" s="71"/>
      <c r="Q34" s="89"/>
    </row>
    <row r="35" spans="1:18" ht="15.75" customHeight="1">
      <c r="B35" s="57">
        <v>4</v>
      </c>
      <c r="C35" s="38" t="s">
        <v>1602</v>
      </c>
      <c r="D35" s="297"/>
      <c r="E35" s="18">
        <v>9</v>
      </c>
      <c r="F35" s="18">
        <v>100</v>
      </c>
      <c r="G35" s="18">
        <v>151</v>
      </c>
      <c r="H35" s="18">
        <v>65</v>
      </c>
      <c r="I35" s="18">
        <v>2.75</v>
      </c>
      <c r="J35" s="18">
        <v>6</v>
      </c>
      <c r="K35" s="19">
        <f>VLOOKUP(C35,zbiorczo[],2,0)</f>
        <v>235</v>
      </c>
      <c r="L35" s="5"/>
      <c r="M35" s="114"/>
      <c r="N35" s="89"/>
      <c r="O35" s="71"/>
      <c r="P35" s="71"/>
      <c r="Q35" s="89"/>
    </row>
    <row r="36" spans="1:18" ht="15.75" customHeight="1">
      <c r="B36" s="57">
        <v>5</v>
      </c>
      <c r="C36" s="38" t="s">
        <v>411</v>
      </c>
      <c r="D36" s="297"/>
      <c r="E36" s="18">
        <v>10</v>
      </c>
      <c r="F36" s="18">
        <v>100</v>
      </c>
      <c r="G36" s="18">
        <v>151</v>
      </c>
      <c r="H36" s="18">
        <v>65</v>
      </c>
      <c r="I36" s="18">
        <v>2.7</v>
      </c>
      <c r="J36" s="18">
        <v>6</v>
      </c>
      <c r="K36" s="19">
        <f>VLOOKUP(C36,zbiorczo[],2,0)</f>
        <v>226</v>
      </c>
      <c r="L36" s="5"/>
      <c r="M36" s="114"/>
      <c r="N36" s="89"/>
      <c r="O36" s="71"/>
      <c r="P36" s="71"/>
      <c r="Q36" s="89"/>
    </row>
    <row r="37" spans="1:18">
      <c r="B37" s="56">
        <v>6</v>
      </c>
      <c r="C37" s="38" t="s">
        <v>91</v>
      </c>
      <c r="D37" s="297"/>
      <c r="E37" s="18">
        <v>15</v>
      </c>
      <c r="F37" s="18">
        <v>98</v>
      </c>
      <c r="G37" s="18">
        <v>151</v>
      </c>
      <c r="H37" s="18">
        <v>98</v>
      </c>
      <c r="I37" s="18">
        <v>4.2</v>
      </c>
      <c r="J37" s="18">
        <v>4</v>
      </c>
      <c r="K37" s="19">
        <f>VLOOKUP(C37,zbiorczo[],2,0)</f>
        <v>376</v>
      </c>
      <c r="L37" s="5"/>
      <c r="M37" s="114"/>
      <c r="N37" s="89"/>
      <c r="O37" s="71"/>
      <c r="P37" s="71"/>
      <c r="Q37" s="89"/>
    </row>
    <row r="38" spans="1:18">
      <c r="A38" s="73"/>
      <c r="B38" s="76">
        <v>7</v>
      </c>
      <c r="C38" s="74" t="s">
        <v>92</v>
      </c>
      <c r="D38" s="297"/>
      <c r="E38" s="75">
        <v>22</v>
      </c>
      <c r="F38" s="75">
        <v>166</v>
      </c>
      <c r="G38" s="75">
        <v>181</v>
      </c>
      <c r="H38" s="75">
        <v>76</v>
      </c>
      <c r="I38" s="75">
        <v>6.5</v>
      </c>
      <c r="J38" s="75">
        <v>2</v>
      </c>
      <c r="K38" s="19">
        <f>VLOOKUP(C38,zbiorczo[],2,0)</f>
        <v>495</v>
      </c>
      <c r="L38" s="5"/>
      <c r="M38" s="114"/>
      <c r="N38" s="89"/>
      <c r="O38" s="71"/>
      <c r="P38" s="71"/>
      <c r="Q38" s="89"/>
      <c r="R38" s="71"/>
    </row>
    <row r="39" spans="1:18" ht="15.75" customHeight="1">
      <c r="A39" s="73"/>
      <c r="B39" s="77">
        <v>8</v>
      </c>
      <c r="C39" s="74" t="s">
        <v>93</v>
      </c>
      <c r="D39" s="297"/>
      <c r="E39" s="75">
        <v>33</v>
      </c>
      <c r="F39" s="75">
        <v>125</v>
      </c>
      <c r="G39" s="75">
        <v>175</v>
      </c>
      <c r="H39" s="75">
        <v>166</v>
      </c>
      <c r="I39" s="75">
        <v>10</v>
      </c>
      <c r="J39" s="75">
        <v>2</v>
      </c>
      <c r="K39" s="19">
        <f>VLOOKUP(C39,zbiorczo[],2,0)</f>
        <v>956</v>
      </c>
      <c r="L39" s="5"/>
      <c r="M39" s="114"/>
      <c r="N39" s="89"/>
      <c r="O39" s="71"/>
      <c r="P39" s="71"/>
      <c r="Q39" s="89"/>
      <c r="R39" s="71"/>
    </row>
    <row r="40" spans="1:18" ht="15.75" customHeight="1">
      <c r="B40" s="58">
        <v>9</v>
      </c>
      <c r="C40" s="38" t="s">
        <v>94</v>
      </c>
      <c r="D40" s="297"/>
      <c r="E40" s="18">
        <v>50</v>
      </c>
      <c r="F40" s="18">
        <v>171</v>
      </c>
      <c r="G40" s="18">
        <v>197</v>
      </c>
      <c r="H40" s="18">
        <v>165</v>
      </c>
      <c r="I40" s="18">
        <v>15.3</v>
      </c>
      <c r="J40" s="18">
        <v>1</v>
      </c>
      <c r="K40" s="19">
        <f>VLOOKUP(C40,zbiorczo[],2,0)</f>
        <v>1221</v>
      </c>
      <c r="L40" s="5"/>
      <c r="M40" s="114"/>
      <c r="N40" s="89"/>
      <c r="O40" s="71"/>
      <c r="P40" s="71"/>
      <c r="Q40" s="89"/>
    </row>
    <row r="41" spans="1:18" ht="15.75" thickBot="1">
      <c r="B41" s="63">
        <v>10</v>
      </c>
      <c r="C41" s="41" t="s">
        <v>95</v>
      </c>
      <c r="D41" s="298"/>
      <c r="E41" s="21">
        <v>75</v>
      </c>
      <c r="F41" s="21">
        <v>174</v>
      </c>
      <c r="G41" s="21">
        <v>350</v>
      </c>
      <c r="H41" s="21">
        <v>166</v>
      </c>
      <c r="I41" s="21">
        <v>24.75</v>
      </c>
      <c r="J41" s="21">
        <v>1</v>
      </c>
      <c r="K41" s="22">
        <f>VLOOKUP(C41,zbiorczo[],2,0)</f>
        <v>1891</v>
      </c>
      <c r="L41" s="5"/>
      <c r="M41" s="114"/>
      <c r="N41" s="89"/>
      <c r="O41" s="71"/>
      <c r="P41" s="71"/>
      <c r="Q41" s="89"/>
    </row>
    <row r="42" spans="1:18" ht="15.75">
      <c r="B42" s="6"/>
      <c r="C42" s="7"/>
      <c r="E42" s="6"/>
      <c r="F42" s="6"/>
      <c r="G42" s="8"/>
      <c r="H42" s="6"/>
      <c r="I42" s="8"/>
      <c r="J42" s="6"/>
      <c r="K42" s="9"/>
      <c r="L42" s="5"/>
      <c r="M42" s="114"/>
      <c r="N42" s="89"/>
      <c r="O42" s="71"/>
    </row>
    <row r="43" spans="1:18" ht="37.5" customHeight="1">
      <c r="B43" s="332" t="s">
        <v>412</v>
      </c>
      <c r="C43" s="332"/>
      <c r="D43" s="332"/>
      <c r="E43" s="332"/>
      <c r="F43" s="332"/>
      <c r="G43" s="332"/>
      <c r="H43" s="332"/>
      <c r="I43" s="332"/>
      <c r="J43" s="332"/>
      <c r="K43" s="332"/>
      <c r="L43" s="5"/>
      <c r="M43" s="114"/>
      <c r="N43" s="89"/>
      <c r="O43" s="71"/>
    </row>
    <row r="44" spans="1:18" ht="18.75">
      <c r="B44" s="299" t="str">
        <f>IF(Start!$C$32="PL","Seria EPS o żywotności projektowanej 10-12 lat wg EUROBAT","EPS series design life 10-12 years according to EUROBAT")</f>
        <v>Seria EPS o żywotności projektowanej 10-12 lat wg EUROBAT</v>
      </c>
      <c r="C44" s="299"/>
      <c r="D44" s="299"/>
      <c r="E44" s="299"/>
      <c r="F44" s="299"/>
      <c r="G44" s="299"/>
      <c r="H44" s="299"/>
      <c r="I44" s="299"/>
      <c r="J44" s="299"/>
      <c r="K44" s="299"/>
      <c r="L44" s="5"/>
      <c r="M44" s="114"/>
      <c r="N44" s="89"/>
      <c r="O44" s="71"/>
    </row>
    <row r="45" spans="1:18" ht="15.75" thickBot="1">
      <c r="L45" s="5"/>
      <c r="M45" s="114"/>
      <c r="N45" s="89"/>
      <c r="O45" s="71"/>
    </row>
    <row r="46" spans="1:18">
      <c r="B46" s="285" t="str">
        <f>IF(Start!$C$32="PL","L.p.","No")</f>
        <v>L.p.</v>
      </c>
      <c r="C46" s="288" t="str">
        <f>IF(Start!$C$32="PL","Typ","Model")</f>
        <v>Typ</v>
      </c>
      <c r="D46" s="288" t="s">
        <v>0</v>
      </c>
      <c r="E46" s="288" t="s">
        <v>28</v>
      </c>
      <c r="F46" s="15" t="s">
        <v>1</v>
      </c>
      <c r="G46" s="15" t="s">
        <v>2</v>
      </c>
      <c r="H46" s="15" t="s">
        <v>3</v>
      </c>
      <c r="I46" s="288" t="str">
        <f>IF(Start!$C$32="PL","Waga jednostkowa","weight")</f>
        <v>Waga jednostkowa</v>
      </c>
      <c r="J46" s="288" t="str">
        <f>IF(Start!$C$32="PL","Ilość w opakowaniu","package quantity")</f>
        <v>Ilość w opakowaniu</v>
      </c>
      <c r="K46" s="292" t="str">
        <f>IF(Start!$C$32="PL","Cena","Price")</f>
        <v>Cena</v>
      </c>
      <c r="L46" s="5"/>
      <c r="M46" s="114"/>
      <c r="N46" s="89"/>
      <c r="O46" s="71"/>
    </row>
    <row r="47" spans="1:18">
      <c r="B47" s="286"/>
      <c r="C47" s="289"/>
      <c r="D47" s="291"/>
      <c r="E47" s="289"/>
      <c r="F47" s="16" t="str">
        <f>IF(Start!$C$32="PL","wysokość","height")</f>
        <v>wysokość</v>
      </c>
      <c r="G47" s="16" t="str">
        <f>IF(Start!$C$32="PL","długość","lenght")</f>
        <v>długość</v>
      </c>
      <c r="H47" s="16" t="str">
        <f>IF(Start!$C$32="PL","głębokość","width")</f>
        <v>głębokość</v>
      </c>
      <c r="I47" s="289"/>
      <c r="J47" s="294"/>
      <c r="K47" s="293"/>
      <c r="L47" s="5"/>
      <c r="M47" s="114"/>
      <c r="N47" s="89"/>
      <c r="O47" s="71"/>
    </row>
    <row r="48" spans="1:18" ht="15.75" thickBot="1">
      <c r="B48" s="287"/>
      <c r="C48" s="290"/>
      <c r="D48" s="23" t="s">
        <v>4</v>
      </c>
      <c r="E48" s="23" t="s">
        <v>5</v>
      </c>
      <c r="F48" s="290" t="s">
        <v>6</v>
      </c>
      <c r="G48" s="290"/>
      <c r="H48" s="290"/>
      <c r="I48" s="23" t="s">
        <v>7</v>
      </c>
      <c r="J48" s="23" t="str">
        <f>IF(Start!C94="PL","[szt]","[pcs]")</f>
        <v>[pcs]</v>
      </c>
      <c r="K48" s="24" t="str">
        <f>"["&amp;(RIGHT('Warunki handlowe'!$C$15,3))&amp;"]"</f>
        <v>[PLN]</v>
      </c>
      <c r="L48" s="5"/>
      <c r="M48" s="114"/>
      <c r="N48" s="89"/>
      <c r="O48" s="71"/>
    </row>
    <row r="49" spans="1:18">
      <c r="A49" s="73"/>
      <c r="B49" s="187">
        <v>1</v>
      </c>
      <c r="C49" s="190" t="s">
        <v>96</v>
      </c>
      <c r="D49" s="311">
        <v>12</v>
      </c>
      <c r="E49" s="189">
        <v>26</v>
      </c>
      <c r="F49" s="189">
        <v>125</v>
      </c>
      <c r="G49" s="189">
        <v>175</v>
      </c>
      <c r="H49" s="189">
        <v>166</v>
      </c>
      <c r="I49" s="189">
        <v>9.4</v>
      </c>
      <c r="J49" s="189">
        <v>2</v>
      </c>
      <c r="K49" s="171">
        <f>VLOOKUP(C49,zbiorczo[],2,0)</f>
        <v>639</v>
      </c>
      <c r="L49" s="5"/>
      <c r="M49" s="114"/>
      <c r="N49" s="89"/>
      <c r="O49" s="71"/>
      <c r="P49" s="71"/>
      <c r="Q49" s="89"/>
      <c r="R49" s="71"/>
    </row>
    <row r="50" spans="1:18">
      <c r="B50" s="172">
        <v>2</v>
      </c>
      <c r="C50" s="49" t="s">
        <v>1603</v>
      </c>
      <c r="D50" s="309"/>
      <c r="E50" s="18">
        <v>28</v>
      </c>
      <c r="F50" s="18">
        <v>125</v>
      </c>
      <c r="G50" s="18">
        <v>175</v>
      </c>
      <c r="H50" s="18">
        <v>166</v>
      </c>
      <c r="I50" s="18">
        <v>9.6</v>
      </c>
      <c r="J50" s="18">
        <v>2</v>
      </c>
      <c r="K50" s="173">
        <f>VLOOKUP(C50,zbiorczo[],2,0)</f>
        <v>669</v>
      </c>
      <c r="L50" s="5"/>
      <c r="M50" s="114"/>
      <c r="N50" s="89"/>
      <c r="O50" s="71"/>
      <c r="P50" s="71"/>
      <c r="Q50" s="89"/>
      <c r="R50" s="71"/>
    </row>
    <row r="51" spans="1:18">
      <c r="B51" s="172">
        <v>3</v>
      </c>
      <c r="C51" s="49" t="s">
        <v>27</v>
      </c>
      <c r="D51" s="309"/>
      <c r="E51" s="18">
        <v>28</v>
      </c>
      <c r="F51" s="18">
        <v>175</v>
      </c>
      <c r="G51" s="18">
        <v>165</v>
      </c>
      <c r="H51" s="18">
        <v>125</v>
      </c>
      <c r="I51" s="18">
        <v>9.1199999999999992</v>
      </c>
      <c r="J51" s="18">
        <v>2</v>
      </c>
      <c r="K51" s="173">
        <f>VLOOKUP(C51,zbiorczo[],2,0)</f>
        <v>702</v>
      </c>
      <c r="L51" s="5"/>
      <c r="M51" s="114"/>
      <c r="N51" s="89"/>
      <c r="O51" s="71"/>
      <c r="P51" s="71"/>
      <c r="Q51" s="89"/>
      <c r="R51" s="71"/>
    </row>
    <row r="52" spans="1:18">
      <c r="A52" s="73"/>
      <c r="B52" s="176">
        <v>4</v>
      </c>
      <c r="C52" s="78" t="s">
        <v>97</v>
      </c>
      <c r="D52" s="309"/>
      <c r="E52" s="75">
        <v>33</v>
      </c>
      <c r="F52" s="75">
        <v>168</v>
      </c>
      <c r="G52" s="75">
        <v>196</v>
      </c>
      <c r="H52" s="75">
        <v>129</v>
      </c>
      <c r="I52" s="75">
        <v>11.25</v>
      </c>
      <c r="J52" s="75">
        <v>1</v>
      </c>
      <c r="K52" s="173">
        <f>VLOOKUP(C52,zbiorczo[],2,0)</f>
        <v>916</v>
      </c>
      <c r="L52" s="5"/>
      <c r="M52" s="114"/>
      <c r="N52" s="89"/>
      <c r="O52" s="71"/>
      <c r="P52" s="71"/>
      <c r="Q52" s="89"/>
      <c r="R52" s="71"/>
    </row>
    <row r="53" spans="1:18">
      <c r="B53" s="172">
        <v>5</v>
      </c>
      <c r="C53" s="49" t="s">
        <v>98</v>
      </c>
      <c r="D53" s="309"/>
      <c r="E53" s="18">
        <v>42</v>
      </c>
      <c r="F53" s="18">
        <v>171</v>
      </c>
      <c r="G53" s="18">
        <v>197</v>
      </c>
      <c r="H53" s="18">
        <v>165</v>
      </c>
      <c r="I53" s="18">
        <v>14.3</v>
      </c>
      <c r="J53" s="18">
        <v>1</v>
      </c>
      <c r="K53" s="173">
        <f>VLOOKUP(C53,zbiorczo[],2,0)</f>
        <v>975</v>
      </c>
      <c r="L53" s="5"/>
      <c r="M53" s="114"/>
      <c r="N53" s="89"/>
      <c r="O53" s="71"/>
      <c r="P53" s="71"/>
      <c r="Q53" s="89"/>
    </row>
    <row r="54" spans="1:18">
      <c r="B54" s="172">
        <v>6</v>
      </c>
      <c r="C54" s="49" t="s">
        <v>99</v>
      </c>
      <c r="D54" s="309"/>
      <c r="E54" s="18">
        <v>65</v>
      </c>
      <c r="F54" s="18">
        <v>174</v>
      </c>
      <c r="G54" s="18">
        <v>350</v>
      </c>
      <c r="H54" s="18">
        <v>166</v>
      </c>
      <c r="I54" s="18">
        <v>22.4</v>
      </c>
      <c r="J54" s="18">
        <v>1</v>
      </c>
      <c r="K54" s="173">
        <f>VLOOKUP(C54,zbiorczo[],2,0)</f>
        <v>1582</v>
      </c>
      <c r="L54" s="5"/>
      <c r="M54" s="114"/>
      <c r="N54" s="89"/>
      <c r="O54" s="71"/>
      <c r="P54" s="71"/>
      <c r="Q54" s="89"/>
    </row>
    <row r="55" spans="1:18">
      <c r="B55" s="172">
        <v>7</v>
      </c>
      <c r="C55" s="49" t="s">
        <v>100</v>
      </c>
      <c r="D55" s="309"/>
      <c r="E55" s="18">
        <v>90</v>
      </c>
      <c r="F55" s="18">
        <v>217</v>
      </c>
      <c r="G55" s="18">
        <v>329</v>
      </c>
      <c r="H55" s="18">
        <v>172</v>
      </c>
      <c r="I55" s="18">
        <v>30.8</v>
      </c>
      <c r="J55" s="18">
        <v>1</v>
      </c>
      <c r="K55" s="173">
        <f>VLOOKUP(C55,zbiorczo[],2,0)</f>
        <v>2100</v>
      </c>
      <c r="L55" s="5"/>
      <c r="M55" s="114"/>
      <c r="N55" s="89"/>
      <c r="O55" s="71"/>
      <c r="P55" s="71"/>
      <c r="Q55" s="89"/>
    </row>
    <row r="56" spans="1:18">
      <c r="B56" s="172">
        <v>8</v>
      </c>
      <c r="C56" s="49" t="s">
        <v>101</v>
      </c>
      <c r="D56" s="309"/>
      <c r="E56" s="18">
        <v>100</v>
      </c>
      <c r="F56" s="18">
        <v>217</v>
      </c>
      <c r="G56" s="18">
        <v>329</v>
      </c>
      <c r="H56" s="18">
        <v>172</v>
      </c>
      <c r="I56" s="18">
        <v>32.700000000000003</v>
      </c>
      <c r="J56" s="18">
        <v>1</v>
      </c>
      <c r="K56" s="173">
        <f>VLOOKUP(C56,zbiorczo[],2,0)</f>
        <v>2320</v>
      </c>
      <c r="L56" s="5"/>
      <c r="M56" s="114"/>
      <c r="N56" s="89"/>
      <c r="O56" s="71"/>
      <c r="P56" s="71"/>
      <c r="Q56" s="89"/>
    </row>
    <row r="57" spans="1:18">
      <c r="B57" s="172">
        <v>9</v>
      </c>
      <c r="C57" s="49" t="s">
        <v>102</v>
      </c>
      <c r="D57" s="309"/>
      <c r="E57" s="18">
        <v>120</v>
      </c>
      <c r="F57" s="18">
        <v>239</v>
      </c>
      <c r="G57" s="18">
        <v>407</v>
      </c>
      <c r="H57" s="18">
        <v>173</v>
      </c>
      <c r="I57" s="18">
        <v>39.5</v>
      </c>
      <c r="J57" s="18">
        <v>1</v>
      </c>
      <c r="K57" s="173">
        <f>VLOOKUP(C57,zbiorczo[],2,0)</f>
        <v>2696</v>
      </c>
      <c r="L57" s="5"/>
      <c r="M57" s="114"/>
      <c r="N57" s="89"/>
      <c r="O57" s="71"/>
      <c r="P57" s="71"/>
      <c r="Q57" s="89"/>
    </row>
    <row r="58" spans="1:18">
      <c r="B58" s="172">
        <v>10</v>
      </c>
      <c r="C58" s="49" t="s">
        <v>103</v>
      </c>
      <c r="D58" s="309"/>
      <c r="E58" s="18">
        <v>160</v>
      </c>
      <c r="F58" s="18">
        <v>240</v>
      </c>
      <c r="G58" s="18">
        <v>483</v>
      </c>
      <c r="H58" s="18">
        <v>171</v>
      </c>
      <c r="I58" s="18">
        <v>51.2</v>
      </c>
      <c r="J58" s="18">
        <v>1</v>
      </c>
      <c r="K58" s="173">
        <f>VLOOKUP(C58,zbiorczo[],2,0)</f>
        <v>3607</v>
      </c>
      <c r="L58" s="5"/>
      <c r="M58" s="114"/>
      <c r="N58" s="89"/>
      <c r="O58" s="71"/>
      <c r="P58" s="71"/>
      <c r="Q58" s="89"/>
    </row>
    <row r="59" spans="1:18">
      <c r="B59" s="172">
        <v>11</v>
      </c>
      <c r="C59" s="49" t="s">
        <v>8</v>
      </c>
      <c r="D59" s="309"/>
      <c r="E59" s="18">
        <v>200</v>
      </c>
      <c r="F59" s="18">
        <v>220</v>
      </c>
      <c r="G59" s="18">
        <v>522</v>
      </c>
      <c r="H59" s="18">
        <v>202</v>
      </c>
      <c r="I59" s="18">
        <v>61.5</v>
      </c>
      <c r="J59" s="18">
        <v>1</v>
      </c>
      <c r="K59" s="173">
        <f>VLOOKUP(C59,zbiorczo[],2,0)</f>
        <v>4247</v>
      </c>
      <c r="L59" s="5"/>
      <c r="M59" s="114"/>
      <c r="N59" s="89"/>
      <c r="O59" s="71"/>
      <c r="P59" s="71"/>
      <c r="Q59" s="89"/>
    </row>
    <row r="60" spans="1:18" ht="15.75" thickBot="1">
      <c r="B60" s="191">
        <v>12</v>
      </c>
      <c r="C60" s="192" t="s">
        <v>104</v>
      </c>
      <c r="D60" s="312"/>
      <c r="E60" s="193">
        <v>230</v>
      </c>
      <c r="F60" s="193">
        <v>220</v>
      </c>
      <c r="G60" s="193">
        <v>522</v>
      </c>
      <c r="H60" s="193">
        <v>240</v>
      </c>
      <c r="I60" s="193">
        <v>72.5</v>
      </c>
      <c r="J60" s="193">
        <v>1</v>
      </c>
      <c r="K60" s="180">
        <f>VLOOKUP(C60,zbiorczo[],2,0)</f>
        <v>4971</v>
      </c>
      <c r="L60" s="5"/>
      <c r="M60" s="114"/>
      <c r="N60" s="89"/>
      <c r="O60" s="71"/>
      <c r="P60" s="71"/>
      <c r="Q60" s="89"/>
    </row>
    <row r="61" spans="1:18">
      <c r="B61" s="66"/>
      <c r="C61" s="68"/>
      <c r="D61" s="66"/>
      <c r="E61" s="66"/>
      <c r="F61" s="66"/>
      <c r="G61" s="66"/>
      <c r="H61" s="66"/>
      <c r="I61" s="66"/>
      <c r="J61" s="66"/>
      <c r="K61" s="5"/>
      <c r="L61" s="5"/>
      <c r="M61" s="114"/>
      <c r="N61" s="89"/>
      <c r="O61" s="71"/>
    </row>
    <row r="62" spans="1:18" ht="18.75">
      <c r="B62" s="299" t="str">
        <f>IF(Start!$C$32="PL","Seria EPL o żywotności projektowanej ponad 15 lat wg EUROBAT","EPL series design life ovet 12 years according to EUROBAT")</f>
        <v>Seria EPL o żywotności projektowanej ponad 15 lat wg EUROBAT</v>
      </c>
      <c r="C62" s="299"/>
      <c r="D62" s="299"/>
      <c r="E62" s="299"/>
      <c r="F62" s="299"/>
      <c r="G62" s="299"/>
      <c r="H62" s="299"/>
      <c r="I62" s="299"/>
      <c r="J62" s="299"/>
      <c r="K62" s="299"/>
      <c r="L62" s="5"/>
      <c r="M62" s="114"/>
      <c r="N62" s="89"/>
      <c r="O62" s="71"/>
    </row>
    <row r="63" spans="1:18" ht="15.75" thickBot="1">
      <c r="L63" s="5"/>
      <c r="M63" s="114"/>
      <c r="N63" s="89"/>
      <c r="O63" s="71"/>
    </row>
    <row r="64" spans="1:18">
      <c r="B64" s="303" t="str">
        <f>IF(Start!$C$32="PL","L.p.","No")</f>
        <v>L.p.</v>
      </c>
      <c r="C64" s="302" t="str">
        <f>IF(Start!$C$32="PL","Typ","Model")</f>
        <v>Typ</v>
      </c>
      <c r="D64" s="302" t="s">
        <v>0</v>
      </c>
      <c r="E64" s="302" t="s">
        <v>28</v>
      </c>
      <c r="F64" s="103" t="s">
        <v>1</v>
      </c>
      <c r="G64" s="103" t="s">
        <v>2</v>
      </c>
      <c r="H64" s="103" t="s">
        <v>3</v>
      </c>
      <c r="I64" s="302" t="str">
        <f>IF(Start!$C$32="PL","Waga jednostkowa","weight")</f>
        <v>Waga jednostkowa</v>
      </c>
      <c r="J64" s="302" t="str">
        <f>IF(Start!$C$32="PL","Ilość w opakowaniu","package quantity")</f>
        <v>Ilość w opakowaniu</v>
      </c>
      <c r="K64" s="313" t="str">
        <f>IF(Start!$C$32="PL","Cena","Price")</f>
        <v>Cena</v>
      </c>
      <c r="L64" s="5"/>
      <c r="M64" s="114"/>
      <c r="N64" s="89"/>
      <c r="O64" s="71"/>
    </row>
    <row r="65" spans="1:18">
      <c r="B65" s="304"/>
      <c r="C65" s="289"/>
      <c r="D65" s="291"/>
      <c r="E65" s="289"/>
      <c r="F65" s="16" t="str">
        <f>IF(Start!$C$32="PL","wysokość","height")</f>
        <v>wysokość</v>
      </c>
      <c r="G65" s="16" t="str">
        <f>IF(Start!$C$32="PL","długość","lenght")</f>
        <v>długość</v>
      </c>
      <c r="H65" s="16" t="str">
        <f>IF(Start!$C$32="PL","głębokość","width")</f>
        <v>głębokość</v>
      </c>
      <c r="I65" s="289"/>
      <c r="J65" s="294"/>
      <c r="K65" s="314"/>
      <c r="L65" s="5"/>
      <c r="M65" s="114"/>
      <c r="N65" s="89"/>
      <c r="O65" s="71"/>
    </row>
    <row r="66" spans="1:18" ht="15.75" thickBot="1">
      <c r="B66" s="305"/>
      <c r="C66" s="290"/>
      <c r="D66" s="23" t="s">
        <v>4</v>
      </c>
      <c r="E66" s="23" t="s">
        <v>5</v>
      </c>
      <c r="F66" s="290" t="s">
        <v>6</v>
      </c>
      <c r="G66" s="290"/>
      <c r="H66" s="290"/>
      <c r="I66" s="23" t="s">
        <v>7</v>
      </c>
      <c r="J66" s="23" t="str">
        <f>IF(Start!C114="PL","[szt]","[pcs]")</f>
        <v>[pcs]</v>
      </c>
      <c r="K66" s="185" t="str">
        <f>"["&amp;(RIGHT('Warunki handlowe'!$C$15,3))&amp;"]"</f>
        <v>[PLN]</v>
      </c>
      <c r="L66" s="5"/>
      <c r="M66" s="114"/>
      <c r="N66" s="89"/>
      <c r="O66" s="71"/>
    </row>
    <row r="67" spans="1:18">
      <c r="A67" s="73"/>
      <c r="B67" s="187">
        <v>1</v>
      </c>
      <c r="C67" s="188" t="s">
        <v>105</v>
      </c>
      <c r="D67" s="333">
        <v>12</v>
      </c>
      <c r="E67" s="189">
        <v>7.2</v>
      </c>
      <c r="F67" s="189">
        <v>98</v>
      </c>
      <c r="G67" s="189">
        <v>151</v>
      </c>
      <c r="H67" s="189">
        <v>65</v>
      </c>
      <c r="I67" s="189">
        <v>2.6</v>
      </c>
      <c r="J67" s="189">
        <v>6</v>
      </c>
      <c r="K67" s="171">
        <f>VLOOKUP(C67,zbiorczo[],2,0)</f>
        <v>214</v>
      </c>
      <c r="L67" s="5"/>
      <c r="M67" s="114"/>
      <c r="N67" s="89"/>
      <c r="O67" s="71"/>
      <c r="P67" s="71"/>
      <c r="Q67" s="89"/>
      <c r="R67" s="71"/>
    </row>
    <row r="68" spans="1:18">
      <c r="A68" s="73"/>
      <c r="B68" s="176">
        <v>2</v>
      </c>
      <c r="C68" s="74" t="s">
        <v>106</v>
      </c>
      <c r="D68" s="334"/>
      <c r="E68" s="75">
        <v>12</v>
      </c>
      <c r="F68" s="75">
        <v>98</v>
      </c>
      <c r="G68" s="75">
        <v>151</v>
      </c>
      <c r="H68" s="75">
        <v>98</v>
      </c>
      <c r="I68" s="75">
        <v>4.0999999999999996</v>
      </c>
      <c r="J68" s="75">
        <v>4</v>
      </c>
      <c r="K68" s="173">
        <f>VLOOKUP(C68,zbiorczo[],2,0)</f>
        <v>405</v>
      </c>
      <c r="L68" s="5"/>
      <c r="M68" s="114"/>
      <c r="N68" s="89"/>
      <c r="O68" s="71"/>
      <c r="P68" s="71"/>
      <c r="Q68" s="89"/>
      <c r="R68" s="71"/>
    </row>
    <row r="69" spans="1:18">
      <c r="A69" s="73"/>
      <c r="B69" s="176">
        <v>3</v>
      </c>
      <c r="C69" s="74" t="s">
        <v>107</v>
      </c>
      <c r="D69" s="334"/>
      <c r="E69" s="75">
        <v>17</v>
      </c>
      <c r="F69" s="75">
        <v>166</v>
      </c>
      <c r="G69" s="75">
        <v>181</v>
      </c>
      <c r="H69" s="75">
        <v>76</v>
      </c>
      <c r="I69" s="75">
        <v>6.15</v>
      </c>
      <c r="J69" s="75">
        <v>2</v>
      </c>
      <c r="K69" s="173">
        <f>VLOOKUP(C69,zbiorczo[],2,0)</f>
        <v>528</v>
      </c>
      <c r="L69" s="5"/>
      <c r="M69" s="114"/>
      <c r="N69" s="89"/>
      <c r="O69" s="71"/>
      <c r="P69" s="71"/>
      <c r="Q69" s="89"/>
      <c r="R69" s="71"/>
    </row>
    <row r="70" spans="1:18">
      <c r="A70" s="73"/>
      <c r="B70" s="176">
        <v>4</v>
      </c>
      <c r="C70" s="74" t="s">
        <v>108</v>
      </c>
      <c r="D70" s="334"/>
      <c r="E70" s="75">
        <v>28</v>
      </c>
      <c r="F70" s="75">
        <v>125</v>
      </c>
      <c r="G70" s="75">
        <v>175</v>
      </c>
      <c r="H70" s="75">
        <v>166</v>
      </c>
      <c r="I70" s="75">
        <v>9.6999999999999993</v>
      </c>
      <c r="J70" s="75">
        <v>2</v>
      </c>
      <c r="K70" s="173">
        <f>VLOOKUP(C70,zbiorczo[],2,0)</f>
        <v>685</v>
      </c>
      <c r="L70" s="5"/>
      <c r="M70" s="114"/>
      <c r="N70" s="89"/>
      <c r="O70" s="71"/>
      <c r="P70" s="71"/>
      <c r="Q70" s="89"/>
      <c r="R70" s="71"/>
    </row>
    <row r="71" spans="1:18">
      <c r="A71" s="73"/>
      <c r="B71" s="176">
        <v>5</v>
      </c>
      <c r="C71" s="74" t="s">
        <v>109</v>
      </c>
      <c r="D71" s="334"/>
      <c r="E71" s="75">
        <v>42</v>
      </c>
      <c r="F71" s="75">
        <v>171</v>
      </c>
      <c r="G71" s="75">
        <v>197</v>
      </c>
      <c r="H71" s="75">
        <v>165</v>
      </c>
      <c r="I71" s="75">
        <v>14.6</v>
      </c>
      <c r="J71" s="75">
        <v>1</v>
      </c>
      <c r="K71" s="173">
        <f>VLOOKUP(C71,zbiorczo[],2,0)</f>
        <v>1095</v>
      </c>
      <c r="L71" s="5"/>
      <c r="M71" s="114"/>
      <c r="N71" s="89"/>
      <c r="O71" s="71"/>
      <c r="P71" s="71"/>
      <c r="Q71" s="89"/>
      <c r="R71" s="71"/>
    </row>
    <row r="72" spans="1:18">
      <c r="A72" s="73"/>
      <c r="B72" s="176">
        <v>6</v>
      </c>
      <c r="C72" s="74" t="s">
        <v>110</v>
      </c>
      <c r="D72" s="334"/>
      <c r="E72" s="75">
        <v>65</v>
      </c>
      <c r="F72" s="75">
        <v>174</v>
      </c>
      <c r="G72" s="75">
        <v>350</v>
      </c>
      <c r="H72" s="75">
        <v>166</v>
      </c>
      <c r="I72" s="75">
        <v>22.7</v>
      </c>
      <c r="J72" s="75">
        <v>1</v>
      </c>
      <c r="K72" s="173">
        <f>VLOOKUP(C72,zbiorczo[],2,0)</f>
        <v>1731</v>
      </c>
      <c r="L72" s="5"/>
      <c r="M72" s="114"/>
      <c r="N72" s="89"/>
      <c r="O72" s="71"/>
      <c r="P72" s="71"/>
      <c r="Q72" s="89"/>
      <c r="R72" s="71"/>
    </row>
    <row r="73" spans="1:18">
      <c r="A73" s="73"/>
      <c r="B73" s="176">
        <v>7</v>
      </c>
      <c r="C73" s="74" t="s">
        <v>111</v>
      </c>
      <c r="D73" s="334"/>
      <c r="E73" s="75">
        <v>85</v>
      </c>
      <c r="F73" s="75">
        <v>217</v>
      </c>
      <c r="G73" s="75">
        <v>329</v>
      </c>
      <c r="H73" s="75">
        <v>172</v>
      </c>
      <c r="I73" s="75">
        <v>31.2</v>
      </c>
      <c r="J73" s="75">
        <v>1</v>
      </c>
      <c r="K73" s="173">
        <f>VLOOKUP(C73,zbiorczo[],2,0)</f>
        <v>2155</v>
      </c>
      <c r="L73" s="5"/>
      <c r="M73" s="114"/>
      <c r="N73" s="89"/>
      <c r="O73" s="71"/>
      <c r="P73" s="71"/>
      <c r="Q73" s="89"/>
      <c r="R73" s="71"/>
    </row>
    <row r="74" spans="1:18">
      <c r="A74" s="73"/>
      <c r="B74" s="176">
        <v>8</v>
      </c>
      <c r="C74" s="74" t="s">
        <v>112</v>
      </c>
      <c r="D74" s="334"/>
      <c r="E74" s="75">
        <v>110</v>
      </c>
      <c r="F74" s="75">
        <v>239</v>
      </c>
      <c r="G74" s="75">
        <v>407</v>
      </c>
      <c r="H74" s="75">
        <v>173</v>
      </c>
      <c r="I74" s="75">
        <v>40</v>
      </c>
      <c r="J74" s="75">
        <v>1</v>
      </c>
      <c r="K74" s="173">
        <f>VLOOKUP(C74,zbiorczo[],2,0)</f>
        <v>2850</v>
      </c>
      <c r="L74" s="5"/>
      <c r="M74" s="114"/>
      <c r="N74" s="89"/>
      <c r="O74" s="71"/>
      <c r="P74" s="71"/>
      <c r="Q74" s="89"/>
      <c r="R74" s="71"/>
    </row>
    <row r="75" spans="1:18">
      <c r="A75" s="73"/>
      <c r="B75" s="176">
        <v>9</v>
      </c>
      <c r="C75" s="74" t="s">
        <v>113</v>
      </c>
      <c r="D75" s="334"/>
      <c r="E75" s="75">
        <v>150</v>
      </c>
      <c r="F75" s="75">
        <v>240</v>
      </c>
      <c r="G75" s="75">
        <v>483</v>
      </c>
      <c r="H75" s="75">
        <v>171</v>
      </c>
      <c r="I75" s="75">
        <v>51.8</v>
      </c>
      <c r="J75" s="75">
        <v>1</v>
      </c>
      <c r="K75" s="173">
        <f>VLOOKUP(C75,zbiorczo[],2,0)</f>
        <v>3667</v>
      </c>
      <c r="L75" s="5"/>
      <c r="M75" s="114"/>
      <c r="N75" s="89"/>
      <c r="O75" s="71"/>
      <c r="P75" s="71"/>
      <c r="Q75" s="89"/>
      <c r="R75" s="71"/>
    </row>
    <row r="76" spans="1:18" ht="15.75" thickBot="1">
      <c r="A76" s="73"/>
      <c r="B76" s="177">
        <v>10</v>
      </c>
      <c r="C76" s="178" t="s">
        <v>114</v>
      </c>
      <c r="D76" s="335"/>
      <c r="E76" s="179">
        <v>210</v>
      </c>
      <c r="F76" s="179">
        <v>220</v>
      </c>
      <c r="G76" s="179">
        <v>522</v>
      </c>
      <c r="H76" s="179">
        <v>240</v>
      </c>
      <c r="I76" s="179">
        <v>73.2</v>
      </c>
      <c r="J76" s="179">
        <v>1</v>
      </c>
      <c r="K76" s="180">
        <f>VLOOKUP(C76,zbiorczo[],2,0)</f>
        <v>5311</v>
      </c>
      <c r="L76" s="5"/>
      <c r="M76" s="114"/>
      <c r="N76" s="89"/>
      <c r="O76" s="71"/>
      <c r="P76" s="71"/>
      <c r="Q76" s="89"/>
      <c r="R76" s="71"/>
    </row>
    <row r="77" spans="1:18">
      <c r="B77" s="66"/>
      <c r="C77" s="46"/>
      <c r="D77" s="66"/>
      <c r="E77" s="66"/>
      <c r="F77" s="66"/>
      <c r="G77" s="66"/>
      <c r="H77" s="66"/>
      <c r="I77" s="66"/>
      <c r="J77" s="66"/>
      <c r="K77" s="5"/>
      <c r="L77" s="5"/>
      <c r="M77" s="114"/>
      <c r="N77" s="89"/>
      <c r="O77" s="71"/>
    </row>
    <row r="78" spans="1:18" ht="18.75">
      <c r="B78" s="284" t="str">
        <f>IF(Start!$C$32="PL","Seria UPS o żywotności projektowanej 10-12 lat wg EUROBAT","UPS series design life 10-12 years according to  EUROBAT")</f>
        <v>Seria UPS o żywotności projektowanej 10-12 lat wg EUROBAT</v>
      </c>
      <c r="C78" s="284"/>
      <c r="D78" s="284"/>
      <c r="E78" s="284"/>
      <c r="F78" s="284"/>
      <c r="G78" s="284"/>
      <c r="H78" s="284"/>
      <c r="I78" s="284"/>
      <c r="J78" s="284"/>
      <c r="K78" s="284"/>
      <c r="L78" s="5"/>
      <c r="M78" s="114"/>
      <c r="N78" s="89"/>
      <c r="O78" s="71"/>
    </row>
    <row r="79" spans="1:18" ht="15.75" thickBot="1">
      <c r="L79" s="5"/>
      <c r="M79" s="114"/>
      <c r="N79" s="89"/>
      <c r="O79" s="71"/>
    </row>
    <row r="80" spans="1:18" ht="15" customHeight="1">
      <c r="B80" s="285" t="str">
        <f>IF(Start!$C$32="PL","L.p.","No")</f>
        <v>L.p.</v>
      </c>
      <c r="C80" s="288" t="str">
        <f>IF(Start!$C$32="PL","Typ","Model")</f>
        <v>Typ</v>
      </c>
      <c r="D80" s="288" t="s">
        <v>0</v>
      </c>
      <c r="E80" s="288" t="s">
        <v>408</v>
      </c>
      <c r="F80" s="15" t="s">
        <v>1</v>
      </c>
      <c r="G80" s="15" t="s">
        <v>2</v>
      </c>
      <c r="H80" s="15" t="s">
        <v>3</v>
      </c>
      <c r="I80" s="288" t="str">
        <f>IF(Start!$C$32="PL","Waga jednostkowa","weight")</f>
        <v>Waga jednostkowa</v>
      </c>
      <c r="J80" s="288" t="str">
        <f>IF(Start!$C$32="PL","Ilość w opakowaniu","package quantity")</f>
        <v>Ilość w opakowaniu</v>
      </c>
      <c r="K80" s="292" t="str">
        <f>IF(Start!$C$32="PL","Cena","Price")</f>
        <v>Cena</v>
      </c>
      <c r="L80" s="144"/>
      <c r="M80" s="114"/>
      <c r="N80" s="89"/>
      <c r="O80" s="89"/>
    </row>
    <row r="81" spans="2:16">
      <c r="B81" s="286"/>
      <c r="C81" s="289"/>
      <c r="D81" s="291"/>
      <c r="E81" s="289"/>
      <c r="F81" s="16" t="str">
        <f>IF(Start!$C$32="PL","wysokość","height")</f>
        <v>wysokość</v>
      </c>
      <c r="G81" s="16" t="str">
        <f>IF(Start!$C$32="PL","długość","lenght")</f>
        <v>długość</v>
      </c>
      <c r="H81" s="16" t="str">
        <f>IF(Start!$C$32="PL","głębokość","width")</f>
        <v>głębokość</v>
      </c>
      <c r="I81" s="289"/>
      <c r="J81" s="294"/>
      <c r="K81" s="293"/>
      <c r="L81" s="144"/>
      <c r="M81" s="114"/>
      <c r="N81" s="89"/>
      <c r="O81" s="89"/>
    </row>
    <row r="82" spans="2:16" ht="15.75" thickBot="1">
      <c r="B82" s="287"/>
      <c r="C82" s="290"/>
      <c r="D82" s="23" t="s">
        <v>4</v>
      </c>
      <c r="E82" s="23" t="s">
        <v>5</v>
      </c>
      <c r="F82" s="290" t="s">
        <v>6</v>
      </c>
      <c r="G82" s="290"/>
      <c r="H82" s="290"/>
      <c r="I82" s="23" t="s">
        <v>7</v>
      </c>
      <c r="J82" s="23" t="str">
        <f>IF(Start!C116="PL","[szt]","[pcs]")</f>
        <v>[pcs]</v>
      </c>
      <c r="K82" s="24" t="str">
        <f>"["&amp;(RIGHT('Warunki handlowe'!$C$15,3))&amp;"]"</f>
        <v>[PLN]</v>
      </c>
      <c r="L82" s="144"/>
      <c r="M82" s="114"/>
      <c r="N82" s="89"/>
      <c r="O82" s="89"/>
    </row>
    <row r="83" spans="2:16">
      <c r="B83" s="25">
        <v>1</v>
      </c>
      <c r="C83" s="37" t="s">
        <v>115</v>
      </c>
      <c r="D83" s="308">
        <v>12</v>
      </c>
      <c r="E83" s="26">
        <v>53</v>
      </c>
      <c r="F83" s="26">
        <v>215</v>
      </c>
      <c r="G83" s="26">
        <v>228</v>
      </c>
      <c r="H83" s="26">
        <v>139</v>
      </c>
      <c r="I83" s="26">
        <v>17.8</v>
      </c>
      <c r="J83" s="26">
        <v>1</v>
      </c>
      <c r="K83" s="27">
        <f>VLOOKUP(C83,zbiorczo[],2,0)</f>
        <v>1556</v>
      </c>
      <c r="L83" s="5"/>
      <c r="M83" s="114"/>
      <c r="N83" s="89"/>
      <c r="O83" s="89"/>
      <c r="P83" s="71"/>
    </row>
    <row r="84" spans="2:16">
      <c r="B84" s="17">
        <v>2</v>
      </c>
      <c r="C84" s="38" t="s">
        <v>116</v>
      </c>
      <c r="D84" s="309"/>
      <c r="E84" s="18">
        <v>78</v>
      </c>
      <c r="F84" s="18">
        <v>215</v>
      </c>
      <c r="G84" s="18">
        <v>261</v>
      </c>
      <c r="H84" s="18">
        <v>173</v>
      </c>
      <c r="I84" s="18">
        <v>26</v>
      </c>
      <c r="J84" s="18">
        <v>1</v>
      </c>
      <c r="K84" s="19">
        <f>VLOOKUP(C84,zbiorczo[],2,0)</f>
        <v>1934</v>
      </c>
      <c r="L84" s="5"/>
      <c r="M84" s="114"/>
      <c r="N84" s="89"/>
      <c r="O84" s="89"/>
      <c r="P84" s="71"/>
    </row>
    <row r="85" spans="2:16">
      <c r="B85" s="17">
        <v>3</v>
      </c>
      <c r="C85" s="38" t="s">
        <v>117</v>
      </c>
      <c r="D85" s="309"/>
      <c r="E85" s="18">
        <v>88</v>
      </c>
      <c r="F85" s="18">
        <v>215</v>
      </c>
      <c r="G85" s="18">
        <v>306</v>
      </c>
      <c r="H85" s="18">
        <v>173</v>
      </c>
      <c r="I85" s="18">
        <v>29.8</v>
      </c>
      <c r="J85" s="18">
        <v>1</v>
      </c>
      <c r="K85" s="19">
        <f>VLOOKUP(C85,zbiorczo[],2,0)</f>
        <v>2176</v>
      </c>
      <c r="L85" s="5"/>
      <c r="M85" s="114"/>
      <c r="N85" s="89"/>
      <c r="O85" s="89"/>
      <c r="P85" s="71"/>
    </row>
    <row r="86" spans="2:16" ht="15.75" thickBot="1">
      <c r="B86" s="20">
        <v>4</v>
      </c>
      <c r="C86" s="41" t="s">
        <v>118</v>
      </c>
      <c r="D86" s="310"/>
      <c r="E86" s="21">
        <v>108</v>
      </c>
      <c r="F86" s="21">
        <v>227</v>
      </c>
      <c r="G86" s="21">
        <v>330</v>
      </c>
      <c r="H86" s="21">
        <v>173</v>
      </c>
      <c r="I86" s="21">
        <v>34.299999999999997</v>
      </c>
      <c r="J86" s="21">
        <v>1</v>
      </c>
      <c r="K86" s="22">
        <f>VLOOKUP(C86,zbiorczo[],2,0)</f>
        <v>2666</v>
      </c>
      <c r="L86" s="5"/>
      <c r="M86" s="114"/>
      <c r="N86" s="89"/>
      <c r="O86" s="89"/>
      <c r="P86" s="71"/>
    </row>
    <row r="87" spans="2:16">
      <c r="B87" s="66"/>
      <c r="C87" s="46"/>
      <c r="D87" s="66"/>
      <c r="E87" s="66"/>
      <c r="F87" s="66"/>
      <c r="G87" s="66"/>
      <c r="H87" s="66"/>
      <c r="I87" s="66"/>
      <c r="J87" s="66"/>
      <c r="K87" s="5"/>
      <c r="L87" s="5"/>
      <c r="M87" s="114"/>
      <c r="N87" s="89"/>
    </row>
    <row r="88" spans="2:16">
      <c r="B88" s="66"/>
      <c r="C88" s="46"/>
      <c r="D88" s="66"/>
      <c r="E88" s="66"/>
      <c r="F88" s="66"/>
      <c r="G88" s="66"/>
      <c r="H88" s="66"/>
      <c r="I88" s="66"/>
      <c r="J88" s="66"/>
      <c r="K88" s="5"/>
      <c r="L88" s="5"/>
      <c r="M88" s="114"/>
      <c r="N88" s="89"/>
    </row>
    <row r="89" spans="2:16" ht="18.75">
      <c r="B89" s="284" t="str">
        <f>IF(Start!$C$32="PL","Seria EPL FT o żywotności projektowanej ponad 12 lat wg EUROBAT","EPL FT series design life over 12 years according to EUROBAT")</f>
        <v>Seria EPL FT o żywotności projektowanej ponad 12 lat wg EUROBAT</v>
      </c>
      <c r="C89" s="284"/>
      <c r="D89" s="284"/>
      <c r="E89" s="284"/>
      <c r="F89" s="284"/>
      <c r="G89" s="284"/>
      <c r="H89" s="284"/>
      <c r="I89" s="284"/>
      <c r="J89" s="284"/>
      <c r="K89" s="284"/>
      <c r="L89" s="65"/>
      <c r="M89" s="110"/>
      <c r="N89" s="89"/>
    </row>
    <row r="90" spans="2:16" ht="15.75" thickBot="1">
      <c r="B90" s="316" t="str">
        <f>IF(Start!$C$32="PL","Wykonanie Front Terminal","Front Terminal")</f>
        <v>Wykonanie Front Terminal</v>
      </c>
      <c r="C90" s="316"/>
      <c r="D90" s="316"/>
      <c r="N90" s="89"/>
    </row>
    <row r="91" spans="2:16" ht="15" customHeight="1">
      <c r="B91" s="303" t="str">
        <f>IF(Start!$C$32="PL","L.p.","No")</f>
        <v>L.p.</v>
      </c>
      <c r="C91" s="302" t="str">
        <f>IF(Start!$C$32="PL","Typ","Model")</f>
        <v>Typ</v>
      </c>
      <c r="D91" s="302" t="s">
        <v>0</v>
      </c>
      <c r="E91" s="302" t="s">
        <v>408</v>
      </c>
      <c r="F91" s="103" t="s">
        <v>1</v>
      </c>
      <c r="G91" s="103" t="s">
        <v>2</v>
      </c>
      <c r="H91" s="103" t="s">
        <v>3</v>
      </c>
      <c r="I91" s="302" t="str">
        <f>IF(Start!$C$32="PL","Waga jednostkowa","weight")</f>
        <v>Waga jednostkowa</v>
      </c>
      <c r="J91" s="302" t="str">
        <f>IF(Start!$C$32="PL","Ilość w opakowaniu","package quantity")</f>
        <v>Ilość w opakowaniu</v>
      </c>
      <c r="K91" s="313" t="str">
        <f>IF(Start!$C$32="PL","Cena","Price")</f>
        <v>Cena</v>
      </c>
      <c r="L91" s="144"/>
      <c r="M91" s="113"/>
      <c r="N91" s="89"/>
    </row>
    <row r="92" spans="2:16">
      <c r="B92" s="304"/>
      <c r="C92" s="289"/>
      <c r="D92" s="291"/>
      <c r="E92" s="289"/>
      <c r="F92" s="16" t="str">
        <f>IF(Start!$C$32="PL","wysokość","height")</f>
        <v>wysokość</v>
      </c>
      <c r="G92" s="16" t="str">
        <f>IF(Start!$C$32="PL","długość","lenght")</f>
        <v>długość</v>
      </c>
      <c r="H92" s="16" t="str">
        <f>IF(Start!$C$32="PL","głębokość","width")</f>
        <v>głębokość</v>
      </c>
      <c r="I92" s="289"/>
      <c r="J92" s="294"/>
      <c r="K92" s="314"/>
      <c r="L92" s="144"/>
      <c r="M92" s="113"/>
      <c r="N92" s="89"/>
    </row>
    <row r="93" spans="2:16" ht="15.75" thickBot="1">
      <c r="B93" s="317"/>
      <c r="C93" s="318"/>
      <c r="D93" s="104" t="s">
        <v>4</v>
      </c>
      <c r="E93" s="104" t="s">
        <v>5</v>
      </c>
      <c r="F93" s="318" t="s">
        <v>6</v>
      </c>
      <c r="G93" s="318"/>
      <c r="H93" s="318"/>
      <c r="I93" s="104" t="s">
        <v>7</v>
      </c>
      <c r="J93" s="104" t="str">
        <f>IF(Start!C127="PL","[szt]","[pcs]")</f>
        <v>[pcs]</v>
      </c>
      <c r="K93" s="105" t="str">
        <f>"["&amp;(RIGHT('Warunki handlowe'!$C$15,3))&amp;"]"</f>
        <v>[PLN]</v>
      </c>
      <c r="L93" s="144"/>
      <c r="M93" s="113"/>
      <c r="N93" s="89"/>
    </row>
    <row r="94" spans="2:16">
      <c r="B94" s="56">
        <v>1</v>
      </c>
      <c r="C94" s="60" t="s">
        <v>130</v>
      </c>
      <c r="D94" s="315">
        <v>12</v>
      </c>
      <c r="E94" s="61">
        <v>101</v>
      </c>
      <c r="F94" s="61">
        <v>285</v>
      </c>
      <c r="G94" s="61">
        <v>394</v>
      </c>
      <c r="H94" s="61">
        <v>110</v>
      </c>
      <c r="I94" s="61">
        <v>35</v>
      </c>
      <c r="J94" s="61">
        <v>1</v>
      </c>
      <c r="K94" s="50" t="s">
        <v>403</v>
      </c>
      <c r="L94" s="67"/>
      <c r="M94" s="115"/>
      <c r="N94" s="89"/>
    </row>
    <row r="95" spans="2:16">
      <c r="B95" s="17">
        <v>2</v>
      </c>
      <c r="C95" s="38" t="s">
        <v>129</v>
      </c>
      <c r="D95" s="309"/>
      <c r="E95" s="18">
        <v>111</v>
      </c>
      <c r="F95" s="18">
        <v>230</v>
      </c>
      <c r="G95" s="18">
        <v>560</v>
      </c>
      <c r="H95" s="18">
        <v>125</v>
      </c>
      <c r="I95" s="18">
        <v>41.1</v>
      </c>
      <c r="J95" s="18">
        <v>1</v>
      </c>
      <c r="K95" s="50" t="s">
        <v>403</v>
      </c>
      <c r="L95" s="67"/>
      <c r="M95" s="115"/>
    </row>
    <row r="96" spans="2:16">
      <c r="B96" s="17">
        <v>3</v>
      </c>
      <c r="C96" s="38" t="s">
        <v>128</v>
      </c>
      <c r="D96" s="309"/>
      <c r="E96" s="18">
        <v>126</v>
      </c>
      <c r="F96" s="18">
        <v>255</v>
      </c>
      <c r="G96" s="18">
        <v>560</v>
      </c>
      <c r="H96" s="18">
        <v>125</v>
      </c>
      <c r="I96" s="18">
        <v>46.4</v>
      </c>
      <c r="J96" s="18">
        <v>1</v>
      </c>
      <c r="K96" s="50" t="s">
        <v>403</v>
      </c>
      <c r="L96" s="67"/>
      <c r="M96" s="115"/>
    </row>
    <row r="97" spans="2:13" ht="15.75" thickBot="1">
      <c r="B97" s="20">
        <v>4</v>
      </c>
      <c r="C97" s="41" t="s">
        <v>127</v>
      </c>
      <c r="D97" s="310"/>
      <c r="E97" s="21">
        <v>157</v>
      </c>
      <c r="F97" s="21">
        <v>290</v>
      </c>
      <c r="G97" s="21">
        <v>560</v>
      </c>
      <c r="H97" s="21">
        <v>125</v>
      </c>
      <c r="I97" s="21">
        <v>55.4</v>
      </c>
      <c r="J97" s="21">
        <v>1</v>
      </c>
      <c r="K97" s="51" t="s">
        <v>403</v>
      </c>
      <c r="L97" s="67"/>
      <c r="M97" s="115"/>
    </row>
    <row r="98" spans="2:13">
      <c r="B98" s="66"/>
      <c r="C98" s="46"/>
      <c r="D98" s="66"/>
      <c r="E98" s="66"/>
      <c r="F98" s="66"/>
      <c r="G98" s="66"/>
      <c r="H98" s="66"/>
      <c r="I98" s="66"/>
      <c r="J98" s="66"/>
      <c r="K98" s="5"/>
      <c r="L98" s="5"/>
      <c r="M98" s="114"/>
    </row>
    <row r="99" spans="2:13" ht="18.75">
      <c r="B99" s="284" t="str">
        <f>IF(Start!$C$32="PL","Seria EXL o żywotności projektowanej 15 lat wg EUROBAT","EXL series design life 15 years according to EUROBAT")</f>
        <v>Seria EXL o żywotności projektowanej 15 lat wg EUROBAT</v>
      </c>
      <c r="C99" s="284"/>
      <c r="D99" s="284"/>
      <c r="E99" s="284"/>
      <c r="F99" s="284"/>
      <c r="G99" s="284"/>
      <c r="H99" s="284"/>
      <c r="I99" s="284"/>
      <c r="J99" s="284"/>
      <c r="K99" s="284"/>
      <c r="L99" s="65"/>
      <c r="M99" s="110"/>
    </row>
    <row r="100" spans="2:13" ht="15.75" thickBot="1"/>
    <row r="101" spans="2:13">
      <c r="B101" s="285" t="str">
        <f>IF(Start!$C$32="PL","L.p.","No")</f>
        <v>L.p.</v>
      </c>
      <c r="C101" s="288" t="str">
        <f>IF(Start!$C$32="PL","Typ","Model")</f>
        <v>Typ</v>
      </c>
      <c r="D101" s="288" t="s">
        <v>0</v>
      </c>
      <c r="E101" s="288" t="s">
        <v>408</v>
      </c>
      <c r="F101" s="15" t="s">
        <v>1</v>
      </c>
      <c r="G101" s="15" t="s">
        <v>2</v>
      </c>
      <c r="H101" s="15" t="s">
        <v>3</v>
      </c>
      <c r="I101" s="288" t="str">
        <f>IF(Start!$C$32="PL","Waga jednostkowa","weight")</f>
        <v>Waga jednostkowa</v>
      </c>
      <c r="J101" s="288" t="str">
        <f>IF(Start!$C$32="PL","Ilość w opakowaniu","package quantity")</f>
        <v>Ilość w opakowaniu</v>
      </c>
      <c r="K101" s="292" t="str">
        <f>IF(Start!$C$32="PL","Cena","Price")</f>
        <v>Cena</v>
      </c>
      <c r="L101" s="144"/>
      <c r="M101" s="113"/>
    </row>
    <row r="102" spans="2:13">
      <c r="B102" s="286"/>
      <c r="C102" s="289"/>
      <c r="D102" s="291"/>
      <c r="E102" s="289"/>
      <c r="F102" s="16" t="str">
        <f>IF(Start!$C$32="PL","wysokość","height")</f>
        <v>wysokość</v>
      </c>
      <c r="G102" s="16" t="str">
        <f>IF(Start!$C$32="PL","długość","lenght")</f>
        <v>długość</v>
      </c>
      <c r="H102" s="16" t="str">
        <f>IF(Start!$C$32="PL","głębokość","width")</f>
        <v>głębokość</v>
      </c>
      <c r="I102" s="289"/>
      <c r="J102" s="294"/>
      <c r="K102" s="293"/>
      <c r="L102" s="144"/>
      <c r="M102" s="113"/>
    </row>
    <row r="103" spans="2:13" ht="15.75" thickBot="1">
      <c r="B103" s="287"/>
      <c r="C103" s="290"/>
      <c r="D103" s="23" t="s">
        <v>4</v>
      </c>
      <c r="E103" s="23" t="s">
        <v>5</v>
      </c>
      <c r="F103" s="290" t="s">
        <v>6</v>
      </c>
      <c r="G103" s="290"/>
      <c r="H103" s="290"/>
      <c r="I103" s="23" t="s">
        <v>7</v>
      </c>
      <c r="J103" s="23" t="str">
        <f>IF(Start!C168="PL","[szt]","[pcs]")</f>
        <v>[pcs]</v>
      </c>
      <c r="K103" s="24" t="str">
        <f>"["&amp;(RIGHT('Warunki handlowe'!$C$15,3))&amp;"]"</f>
        <v>[PLN]</v>
      </c>
      <c r="L103" s="144"/>
      <c r="M103" s="113"/>
    </row>
    <row r="104" spans="2:13">
      <c r="B104" s="25">
        <v>1</v>
      </c>
      <c r="C104" s="37" t="s">
        <v>29</v>
      </c>
      <c r="D104" s="308">
        <v>2</v>
      </c>
      <c r="E104" s="26">
        <v>200</v>
      </c>
      <c r="F104" s="26">
        <v>357</v>
      </c>
      <c r="G104" s="26">
        <v>173</v>
      </c>
      <c r="H104" s="26">
        <v>111</v>
      </c>
      <c r="I104" s="26">
        <v>16</v>
      </c>
      <c r="J104" s="26">
        <v>1</v>
      </c>
      <c r="K104" s="55" t="s">
        <v>403</v>
      </c>
      <c r="L104" s="67"/>
      <c r="M104" s="115"/>
    </row>
    <row r="105" spans="2:13">
      <c r="B105" s="17">
        <v>2</v>
      </c>
      <c r="C105" s="38" t="s">
        <v>30</v>
      </c>
      <c r="D105" s="309"/>
      <c r="E105" s="18">
        <v>300</v>
      </c>
      <c r="F105" s="18">
        <v>358</v>
      </c>
      <c r="G105" s="18">
        <v>171</v>
      </c>
      <c r="H105" s="18">
        <v>151</v>
      </c>
      <c r="I105" s="18">
        <v>21.2</v>
      </c>
      <c r="J105" s="18">
        <v>1</v>
      </c>
      <c r="K105" s="50" t="s">
        <v>403</v>
      </c>
      <c r="L105" s="67"/>
      <c r="M105" s="115"/>
    </row>
    <row r="106" spans="2:13">
      <c r="B106" s="17">
        <v>3</v>
      </c>
      <c r="C106" s="38" t="s">
        <v>31</v>
      </c>
      <c r="D106" s="309"/>
      <c r="E106" s="18">
        <v>400</v>
      </c>
      <c r="F106" s="18">
        <v>357</v>
      </c>
      <c r="G106" s="18">
        <v>211</v>
      </c>
      <c r="H106" s="18">
        <v>178</v>
      </c>
      <c r="I106" s="18">
        <v>31.5</v>
      </c>
      <c r="J106" s="18">
        <v>1</v>
      </c>
      <c r="K106" s="50" t="s">
        <v>403</v>
      </c>
      <c r="L106" s="67"/>
      <c r="M106" s="115"/>
    </row>
    <row r="107" spans="2:13">
      <c r="B107" s="17">
        <v>4</v>
      </c>
      <c r="C107" s="38" t="s">
        <v>32</v>
      </c>
      <c r="D107" s="309"/>
      <c r="E107" s="18">
        <v>500</v>
      </c>
      <c r="F107" s="18">
        <v>359</v>
      </c>
      <c r="G107" s="18">
        <v>241</v>
      </c>
      <c r="H107" s="18">
        <v>172</v>
      </c>
      <c r="I107" s="18">
        <v>36</v>
      </c>
      <c r="J107" s="18">
        <v>1</v>
      </c>
      <c r="K107" s="50" t="s">
        <v>403</v>
      </c>
      <c r="L107" s="67"/>
      <c r="M107" s="115"/>
    </row>
    <row r="108" spans="2:13">
      <c r="B108" s="17">
        <v>5</v>
      </c>
      <c r="C108" s="38" t="s">
        <v>33</v>
      </c>
      <c r="D108" s="309"/>
      <c r="E108" s="18">
        <v>600</v>
      </c>
      <c r="F108" s="18">
        <v>359</v>
      </c>
      <c r="G108" s="18">
        <v>301</v>
      </c>
      <c r="H108" s="18">
        <v>175</v>
      </c>
      <c r="I108" s="18">
        <v>46</v>
      </c>
      <c r="J108" s="18">
        <v>1</v>
      </c>
      <c r="K108" s="50" t="s">
        <v>403</v>
      </c>
      <c r="L108" s="67"/>
      <c r="M108" s="115"/>
    </row>
    <row r="109" spans="2:13">
      <c r="B109" s="17">
        <v>6</v>
      </c>
      <c r="C109" s="38" t="s">
        <v>34</v>
      </c>
      <c r="D109" s="309"/>
      <c r="E109" s="18">
        <v>800</v>
      </c>
      <c r="F109" s="18">
        <v>358</v>
      </c>
      <c r="G109" s="18">
        <v>410</v>
      </c>
      <c r="H109" s="18">
        <v>175</v>
      </c>
      <c r="I109" s="18">
        <v>63</v>
      </c>
      <c r="J109" s="18">
        <v>1</v>
      </c>
      <c r="K109" s="50" t="s">
        <v>403</v>
      </c>
      <c r="L109" s="67"/>
      <c r="M109" s="115"/>
    </row>
    <row r="110" spans="2:13">
      <c r="B110" s="17">
        <v>7</v>
      </c>
      <c r="C110" s="38" t="s">
        <v>35</v>
      </c>
      <c r="D110" s="309"/>
      <c r="E110" s="18">
        <v>1000</v>
      </c>
      <c r="F110" s="18">
        <v>356</v>
      </c>
      <c r="G110" s="18">
        <v>475</v>
      </c>
      <c r="H110" s="18">
        <v>175</v>
      </c>
      <c r="I110" s="18">
        <v>72</v>
      </c>
      <c r="J110" s="18">
        <v>1</v>
      </c>
      <c r="K110" s="50" t="s">
        <v>403</v>
      </c>
      <c r="L110" s="67"/>
      <c r="M110" s="115"/>
    </row>
    <row r="111" spans="2:13">
      <c r="B111" s="17">
        <v>8</v>
      </c>
      <c r="C111" s="38" t="s">
        <v>36</v>
      </c>
      <c r="D111" s="309"/>
      <c r="E111" s="18">
        <v>1500</v>
      </c>
      <c r="F111" s="18">
        <v>369</v>
      </c>
      <c r="G111" s="18">
        <v>400</v>
      </c>
      <c r="H111" s="18">
        <v>350</v>
      </c>
      <c r="I111" s="18">
        <v>128</v>
      </c>
      <c r="J111" s="18">
        <v>1</v>
      </c>
      <c r="K111" s="50" t="s">
        <v>403</v>
      </c>
      <c r="L111" s="67"/>
      <c r="M111" s="115"/>
    </row>
    <row r="112" spans="2:13">
      <c r="B112" s="17">
        <v>9</v>
      </c>
      <c r="C112" s="38" t="s">
        <v>37</v>
      </c>
      <c r="D112" s="309"/>
      <c r="E112" s="18">
        <v>2000</v>
      </c>
      <c r="F112" s="18">
        <v>371</v>
      </c>
      <c r="G112" s="18">
        <v>490</v>
      </c>
      <c r="H112" s="18">
        <v>350</v>
      </c>
      <c r="I112" s="18">
        <v>153</v>
      </c>
      <c r="J112" s="18">
        <v>1</v>
      </c>
      <c r="K112" s="50" t="s">
        <v>403</v>
      </c>
      <c r="L112" s="67"/>
      <c r="M112" s="115"/>
    </row>
    <row r="113" spans="2:13" ht="15.75" thickBot="1">
      <c r="B113" s="20">
        <v>10</v>
      </c>
      <c r="C113" s="41" t="s">
        <v>38</v>
      </c>
      <c r="D113" s="310"/>
      <c r="E113" s="21">
        <v>3000</v>
      </c>
      <c r="F113" s="21">
        <v>369</v>
      </c>
      <c r="G113" s="21">
        <v>710</v>
      </c>
      <c r="H113" s="21">
        <v>353</v>
      </c>
      <c r="I113" s="21">
        <v>215</v>
      </c>
      <c r="J113" s="21">
        <v>1</v>
      </c>
      <c r="K113" s="51" t="s">
        <v>403</v>
      </c>
      <c r="L113" s="67"/>
      <c r="M113" s="115"/>
    </row>
    <row r="114" spans="2:13">
      <c r="B114" s="66"/>
      <c r="C114" s="46"/>
      <c r="D114" s="66"/>
      <c r="E114" s="66"/>
      <c r="F114" s="66"/>
      <c r="G114" s="66"/>
      <c r="H114" s="66"/>
      <c r="I114" s="66"/>
      <c r="J114" s="66"/>
      <c r="K114" s="67"/>
      <c r="L114" s="67"/>
      <c r="M114" s="115"/>
    </row>
  </sheetData>
  <mergeCells count="74">
    <mergeCell ref="I91:I92"/>
    <mergeCell ref="J91:J92"/>
    <mergeCell ref="K91:K92"/>
    <mergeCell ref="F93:H93"/>
    <mergeCell ref="B43:K43"/>
    <mergeCell ref="B44:K44"/>
    <mergeCell ref="B46:B48"/>
    <mergeCell ref="C46:C48"/>
    <mergeCell ref="J46:J47"/>
    <mergeCell ref="F48:H48"/>
    <mergeCell ref="I46:I47"/>
    <mergeCell ref="E46:E47"/>
    <mergeCell ref="D46:D47"/>
    <mergeCell ref="D67:D76"/>
    <mergeCell ref="B78:K78"/>
    <mergeCell ref="B80:B82"/>
    <mergeCell ref="E11:E12"/>
    <mergeCell ref="J11:J12"/>
    <mergeCell ref="D19:D25"/>
    <mergeCell ref="D14:D18"/>
    <mergeCell ref="B29:B31"/>
    <mergeCell ref="C29:C31"/>
    <mergeCell ref="F31:H31"/>
    <mergeCell ref="I29:I30"/>
    <mergeCell ref="C11:C13"/>
    <mergeCell ref="F13:H13"/>
    <mergeCell ref="D104:D113"/>
    <mergeCell ref="D49:D60"/>
    <mergeCell ref="I101:I102"/>
    <mergeCell ref="J101:J102"/>
    <mergeCell ref="D64:D65"/>
    <mergeCell ref="B62:K62"/>
    <mergeCell ref="K64:K65"/>
    <mergeCell ref="D94:D97"/>
    <mergeCell ref="F82:H82"/>
    <mergeCell ref="D83:D86"/>
    <mergeCell ref="B89:K89"/>
    <mergeCell ref="B90:D90"/>
    <mergeCell ref="B91:B93"/>
    <mergeCell ref="C91:C93"/>
    <mergeCell ref="D91:D92"/>
    <mergeCell ref="E91:E92"/>
    <mergeCell ref="B1:K4"/>
    <mergeCell ref="D32:D41"/>
    <mergeCell ref="B27:K27"/>
    <mergeCell ref="D29:D30"/>
    <mergeCell ref="J64:J65"/>
    <mergeCell ref="B64:B66"/>
    <mergeCell ref="C64:C66"/>
    <mergeCell ref="I64:I65"/>
    <mergeCell ref="F66:H66"/>
    <mergeCell ref="K46:K47"/>
    <mergeCell ref="E64:E65"/>
    <mergeCell ref="K11:K12"/>
    <mergeCell ref="I11:I12"/>
    <mergeCell ref="E29:E30"/>
    <mergeCell ref="J29:J30"/>
    <mergeCell ref="K29:K30"/>
    <mergeCell ref="B9:K9"/>
    <mergeCell ref="B99:K99"/>
    <mergeCell ref="B101:B103"/>
    <mergeCell ref="C101:C103"/>
    <mergeCell ref="D101:D102"/>
    <mergeCell ref="E101:E102"/>
    <mergeCell ref="K101:K102"/>
    <mergeCell ref="F103:H103"/>
    <mergeCell ref="K80:K81"/>
    <mergeCell ref="C80:C82"/>
    <mergeCell ref="D80:D81"/>
    <mergeCell ref="E80:E81"/>
    <mergeCell ref="I80:I81"/>
    <mergeCell ref="J80:J81"/>
    <mergeCell ref="B11:B13"/>
    <mergeCell ref="D11:D12"/>
  </mergeCells>
  <hyperlinks>
    <hyperlink ref="C49" r:id="rId1" xr:uid="{00000000-0004-0000-0200-000000000000}"/>
    <hyperlink ref="C50" r:id="rId2" display="EPS 28-12 " xr:uid="{00000000-0004-0000-0200-000001000000}"/>
    <hyperlink ref="C51" r:id="rId3" xr:uid="{00000000-0004-0000-0200-000002000000}"/>
    <hyperlink ref="C52" r:id="rId4" xr:uid="{00000000-0004-0000-0200-000003000000}"/>
    <hyperlink ref="C53" r:id="rId5" xr:uid="{00000000-0004-0000-0200-000004000000}"/>
    <hyperlink ref="C54" r:id="rId6" xr:uid="{00000000-0004-0000-0200-000005000000}"/>
    <hyperlink ref="C55" r:id="rId7" xr:uid="{00000000-0004-0000-0200-000006000000}"/>
    <hyperlink ref="C56" r:id="rId8" xr:uid="{00000000-0004-0000-0200-000007000000}"/>
    <hyperlink ref="C57" r:id="rId9" xr:uid="{00000000-0004-0000-0200-000008000000}"/>
    <hyperlink ref="C58" r:id="rId10" xr:uid="{00000000-0004-0000-0200-000009000000}"/>
    <hyperlink ref="C59" r:id="rId11" xr:uid="{00000000-0004-0000-0200-00000A000000}"/>
    <hyperlink ref="C60" r:id="rId12" xr:uid="{00000000-0004-0000-0200-00000B000000}"/>
    <hyperlink ref="K104" r:id="rId13" display="(" xr:uid="{00000000-0004-0000-0200-00000C000000}"/>
    <hyperlink ref="K113" r:id="rId14" display="(" xr:uid="{00000000-0004-0000-0200-00000D000000}"/>
    <hyperlink ref="K105" r:id="rId15" display="(" xr:uid="{00000000-0004-0000-0200-00000E000000}"/>
    <hyperlink ref="K106" r:id="rId16" display="(" xr:uid="{00000000-0004-0000-0200-00000F000000}"/>
    <hyperlink ref="K107" r:id="rId17" display="(" xr:uid="{00000000-0004-0000-0200-000010000000}"/>
    <hyperlink ref="K108" r:id="rId18" display="(" xr:uid="{00000000-0004-0000-0200-000011000000}"/>
    <hyperlink ref="K109" r:id="rId19" display="(" xr:uid="{00000000-0004-0000-0200-000012000000}"/>
    <hyperlink ref="K110" r:id="rId20" display="(" xr:uid="{00000000-0004-0000-0200-000013000000}"/>
    <hyperlink ref="K111" r:id="rId21" display="(" xr:uid="{00000000-0004-0000-0200-000014000000}"/>
    <hyperlink ref="K112" r:id="rId22" display="(" xr:uid="{00000000-0004-0000-0200-000015000000}"/>
    <hyperlink ref="K97" r:id="rId23" display="(" xr:uid="{00000000-0004-0000-0200-000016000000}"/>
    <hyperlink ref="K96" r:id="rId24" display="(" xr:uid="{00000000-0004-0000-0200-000017000000}"/>
    <hyperlink ref="K95" r:id="rId25" display="(" xr:uid="{00000000-0004-0000-0200-000018000000}"/>
    <hyperlink ref="K94" r:id="rId26" display="(" xr:uid="{00000000-0004-0000-0200-000019000000}"/>
    <hyperlink ref="K94:K97" r:id="rId27" display="*" xr:uid="{00000000-0004-0000-0200-00001A000000}"/>
    <hyperlink ref="K104:K113" r:id="rId28" display="*" xr:uid="{00000000-0004-0000-0200-00001B000000}"/>
  </hyperlinks>
  <printOptions horizontalCentered="1"/>
  <pageMargins left="0.19685039370078741" right="0.19685039370078741" top="1.7322834645669292" bottom="0" header="0.31496062992125984" footer="0.39370078740157483"/>
  <pageSetup paperSize="9" orientation="portrait" r:id="rId29"/>
  <headerFooter>
    <oddHeader>&amp;L&amp;G</oddHeader>
    <oddFooter xml:space="preserve">&amp;C&amp;K01+049Podane ceny mogą ulec zmianie. Prices are subject to change without notice.
</oddFooter>
  </headerFooter>
  <rowBreaks count="3" manualBreakCount="3">
    <brk id="26" max="11" man="1"/>
    <brk id="61" max="11" man="1"/>
    <brk id="98" max="11" man="1"/>
  </rowBreaks>
  <drawing r:id="rId30"/>
  <legacyDrawingHF r:id="rId3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R32"/>
  <sheetViews>
    <sheetView showGridLines="0" tabSelected="1" view="pageBreakPreview" zoomScaleNormal="100" zoomScaleSheetLayoutView="100" workbookViewId="0">
      <selection activeCell="K21" sqref="K21"/>
    </sheetView>
  </sheetViews>
  <sheetFormatPr defaultColWidth="9.140625" defaultRowHeight="15"/>
  <cols>
    <col min="1" max="1" width="4.85546875" style="2" customWidth="1"/>
    <col min="2" max="2" width="4.140625" style="2" customWidth="1"/>
    <col min="3" max="3" width="15.28515625" style="2" customWidth="1"/>
    <col min="4" max="4" width="10.5703125" style="2" customWidth="1"/>
    <col min="5" max="5" width="8.7109375" style="2" customWidth="1"/>
    <col min="6" max="6" width="9" style="2" customWidth="1"/>
    <col min="7" max="7" width="7.5703125" style="2" customWidth="1"/>
    <col min="8" max="8" width="9.140625" style="2" customWidth="1"/>
    <col min="9" max="9" width="11.28515625" style="2" customWidth="1"/>
    <col min="10" max="10" width="10.85546875" style="2" customWidth="1"/>
    <col min="11" max="12" width="8.28515625" style="2" customWidth="1"/>
    <col min="13" max="13" width="8.28515625" style="73" customWidth="1"/>
    <col min="14" max="16384" width="9.140625" style="73"/>
  </cols>
  <sheetData>
    <row r="1" spans="1:18" ht="15" customHeight="1">
      <c r="B1" s="295" t="s">
        <v>1872</v>
      </c>
      <c r="C1" s="295"/>
      <c r="D1" s="295"/>
      <c r="E1" s="295"/>
      <c r="F1" s="295"/>
      <c r="G1" s="295"/>
      <c r="H1" s="295"/>
      <c r="I1" s="295"/>
      <c r="J1" s="295"/>
      <c r="K1" s="295"/>
      <c r="L1" s="108"/>
      <c r="M1" s="109"/>
    </row>
    <row r="2" spans="1:18" ht="15" customHeight="1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108"/>
      <c r="M2" s="109"/>
    </row>
    <row r="3" spans="1:18" ht="1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108"/>
      <c r="M3" s="109"/>
    </row>
    <row r="4" spans="1:18" ht="15" customHeight="1"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108"/>
      <c r="M4" s="109"/>
    </row>
    <row r="9" spans="1:18" ht="18.75">
      <c r="B9" s="231" t="s">
        <v>1873</v>
      </c>
      <c r="C9" s="231"/>
      <c r="D9" s="231"/>
      <c r="E9" s="231"/>
      <c r="F9" s="231"/>
      <c r="G9" s="231"/>
      <c r="H9" s="231"/>
      <c r="I9" s="231"/>
      <c r="J9" s="231"/>
      <c r="K9" s="231"/>
      <c r="L9" s="65"/>
      <c r="M9" s="110"/>
    </row>
    <row r="10" spans="1:18" ht="15" customHeight="1" thickBot="1">
      <c r="A10" s="73"/>
      <c r="B10" s="155"/>
      <c r="C10" s="156"/>
      <c r="D10" s="66"/>
      <c r="E10" s="155"/>
      <c r="F10" s="155"/>
      <c r="G10" s="155"/>
      <c r="H10" s="155"/>
      <c r="I10" s="155"/>
      <c r="J10" s="155"/>
      <c r="K10" s="114"/>
      <c r="L10" s="5"/>
      <c r="M10" s="114"/>
      <c r="N10" s="89"/>
      <c r="O10" s="71"/>
      <c r="P10" s="71"/>
      <c r="Q10" s="89"/>
      <c r="R10" s="71"/>
    </row>
    <row r="11" spans="1:18">
      <c r="B11" s="352" t="s">
        <v>458</v>
      </c>
      <c r="C11" s="343" t="s">
        <v>459</v>
      </c>
      <c r="D11" s="343" t="s">
        <v>0</v>
      </c>
      <c r="E11" s="356" t="s">
        <v>1874</v>
      </c>
      <c r="F11" s="200" t="s">
        <v>1</v>
      </c>
      <c r="G11" s="200" t="s">
        <v>2</v>
      </c>
      <c r="H11" s="200" t="s">
        <v>3</v>
      </c>
      <c r="I11" s="343" t="s">
        <v>460</v>
      </c>
      <c r="J11" s="343" t="s">
        <v>461</v>
      </c>
      <c r="K11" s="346" t="s">
        <v>455</v>
      </c>
      <c r="L11" s="67"/>
      <c r="M11" s="115"/>
    </row>
    <row r="12" spans="1:18">
      <c r="B12" s="353"/>
      <c r="C12" s="344"/>
      <c r="D12" s="355"/>
      <c r="E12" s="357"/>
      <c r="F12" s="201" t="s">
        <v>452</v>
      </c>
      <c r="G12" s="201" t="s">
        <v>453</v>
      </c>
      <c r="H12" s="201" t="s">
        <v>454</v>
      </c>
      <c r="I12" s="344"/>
      <c r="J12" s="345"/>
      <c r="K12" s="347"/>
    </row>
    <row r="13" spans="1:18" ht="15.75" thickBot="1">
      <c r="B13" s="354"/>
      <c r="C13" s="339"/>
      <c r="D13" s="202" t="s">
        <v>4</v>
      </c>
      <c r="E13" s="202" t="s">
        <v>5</v>
      </c>
      <c r="F13" s="339" t="s">
        <v>6</v>
      </c>
      <c r="G13" s="339"/>
      <c r="H13" s="339"/>
      <c r="I13" s="202" t="s">
        <v>7</v>
      </c>
      <c r="J13" s="202" t="s">
        <v>462</v>
      </c>
      <c r="K13" s="203" t="s">
        <v>407</v>
      </c>
    </row>
    <row r="14" spans="1:18">
      <c r="B14" s="204">
        <v>1</v>
      </c>
      <c r="C14" s="205" t="s">
        <v>1875</v>
      </c>
      <c r="D14" s="340">
        <v>12.8</v>
      </c>
      <c r="E14" s="206">
        <v>46</v>
      </c>
      <c r="F14" s="207">
        <v>175</v>
      </c>
      <c r="G14" s="207">
        <v>165</v>
      </c>
      <c r="H14" s="207">
        <v>195</v>
      </c>
      <c r="I14" s="208">
        <v>5.9</v>
      </c>
      <c r="J14" s="209">
        <v>1</v>
      </c>
      <c r="K14" s="210">
        <v>2815</v>
      </c>
    </row>
    <row r="15" spans="1:18">
      <c r="B15" s="204">
        <v>2</v>
      </c>
      <c r="C15" s="205" t="s">
        <v>1876</v>
      </c>
      <c r="D15" s="341"/>
      <c r="E15" s="206">
        <v>64</v>
      </c>
      <c r="F15" s="207">
        <v>208</v>
      </c>
      <c r="G15" s="207">
        <v>138</v>
      </c>
      <c r="H15" s="207">
        <v>228</v>
      </c>
      <c r="I15" s="208">
        <v>7.8</v>
      </c>
      <c r="J15" s="206">
        <v>1</v>
      </c>
      <c r="K15" s="211">
        <v>3729</v>
      </c>
    </row>
    <row r="16" spans="1:18">
      <c r="B16" s="204">
        <v>3</v>
      </c>
      <c r="C16" s="205" t="s">
        <v>1877</v>
      </c>
      <c r="D16" s="341"/>
      <c r="E16" s="206">
        <v>80</v>
      </c>
      <c r="F16" s="207">
        <v>212</v>
      </c>
      <c r="G16" s="207">
        <v>167</v>
      </c>
      <c r="H16" s="207">
        <v>260</v>
      </c>
      <c r="I16" s="208">
        <v>12</v>
      </c>
      <c r="J16" s="206">
        <v>1</v>
      </c>
      <c r="K16" s="211">
        <v>4506</v>
      </c>
    </row>
    <row r="17" spans="1:12">
      <c r="B17" s="204">
        <v>4</v>
      </c>
      <c r="C17" s="205" t="s">
        <v>1878</v>
      </c>
      <c r="D17" s="341"/>
      <c r="E17" s="206">
        <v>100</v>
      </c>
      <c r="F17" s="207">
        <v>215</v>
      </c>
      <c r="G17" s="207">
        <v>172</v>
      </c>
      <c r="H17" s="207">
        <v>330</v>
      </c>
      <c r="I17" s="208">
        <v>12.7</v>
      </c>
      <c r="J17" s="206">
        <v>1</v>
      </c>
      <c r="K17" s="211">
        <v>5524</v>
      </c>
    </row>
    <row r="18" spans="1:12">
      <c r="B18" s="204">
        <v>5</v>
      </c>
      <c r="C18" s="205" t="s">
        <v>1879</v>
      </c>
      <c r="D18" s="341"/>
      <c r="E18" s="206">
        <v>120</v>
      </c>
      <c r="F18" s="207">
        <v>215</v>
      </c>
      <c r="G18" s="207">
        <v>172</v>
      </c>
      <c r="H18" s="207">
        <v>330</v>
      </c>
      <c r="I18" s="208">
        <v>18</v>
      </c>
      <c r="J18" s="206">
        <v>1</v>
      </c>
      <c r="K18" s="211">
        <v>6649</v>
      </c>
    </row>
    <row r="19" spans="1:12">
      <c r="B19" s="204">
        <v>6</v>
      </c>
      <c r="C19" s="205" t="s">
        <v>1880</v>
      </c>
      <c r="D19" s="341"/>
      <c r="E19" s="206">
        <v>150</v>
      </c>
      <c r="F19" s="207">
        <v>235</v>
      </c>
      <c r="G19" s="207">
        <v>170</v>
      </c>
      <c r="H19" s="207">
        <v>483</v>
      </c>
      <c r="I19" s="208">
        <v>19.7</v>
      </c>
      <c r="J19" s="206">
        <v>1</v>
      </c>
      <c r="K19" s="211">
        <v>8185</v>
      </c>
    </row>
    <row r="20" spans="1:12" ht="15.75" thickBot="1">
      <c r="B20" s="204">
        <v>7</v>
      </c>
      <c r="C20" s="205" t="s">
        <v>1881</v>
      </c>
      <c r="D20" s="342"/>
      <c r="E20" s="206">
        <v>200</v>
      </c>
      <c r="F20" s="212">
        <v>218</v>
      </c>
      <c r="G20" s="212">
        <v>240</v>
      </c>
      <c r="H20" s="212">
        <v>522</v>
      </c>
      <c r="I20" s="212">
        <v>24</v>
      </c>
      <c r="J20" s="213">
        <v>1</v>
      </c>
      <c r="K20" s="214">
        <v>10765</v>
      </c>
    </row>
    <row r="21" spans="1:12" ht="16.5" thickTop="1" thickBot="1">
      <c r="B21" s="215">
        <v>8</v>
      </c>
      <c r="C21" s="216" t="s">
        <v>1882</v>
      </c>
      <c r="D21" s="217">
        <v>25.6</v>
      </c>
      <c r="E21" s="218">
        <v>50</v>
      </c>
      <c r="F21" s="219">
        <v>212</v>
      </c>
      <c r="G21" s="219">
        <v>167</v>
      </c>
      <c r="H21" s="219">
        <v>260</v>
      </c>
      <c r="I21" s="219">
        <v>12.7</v>
      </c>
      <c r="J21" s="220">
        <v>1</v>
      </c>
      <c r="K21" s="221">
        <v>5436</v>
      </c>
    </row>
    <row r="22" spans="1:12">
      <c r="B22" s="254">
        <v>9</v>
      </c>
      <c r="C22" s="255" t="s">
        <v>1909</v>
      </c>
      <c r="D22" s="256">
        <v>12.8</v>
      </c>
      <c r="E22" s="256">
        <v>8</v>
      </c>
      <c r="F22" s="257">
        <v>95</v>
      </c>
      <c r="G22" s="257">
        <v>151</v>
      </c>
      <c r="H22" s="257">
        <v>65</v>
      </c>
      <c r="I22" s="257">
        <v>1.1000000000000001</v>
      </c>
      <c r="J22" s="258">
        <v>1</v>
      </c>
      <c r="K22" s="259">
        <v>599</v>
      </c>
      <c r="L22" s="73"/>
    </row>
    <row r="23" spans="1:12" ht="15.75" thickBot="1">
      <c r="A23" s="73"/>
      <c r="B23" s="260">
        <v>10</v>
      </c>
      <c r="C23" s="261" t="s">
        <v>1911</v>
      </c>
      <c r="D23" s="265">
        <v>12.8</v>
      </c>
      <c r="E23" s="265">
        <v>25</v>
      </c>
      <c r="F23" s="265">
        <v>166</v>
      </c>
      <c r="G23" s="265">
        <v>181</v>
      </c>
      <c r="H23" s="265">
        <v>76</v>
      </c>
      <c r="I23" s="265">
        <v>2.9</v>
      </c>
      <c r="J23" s="265">
        <v>1</v>
      </c>
      <c r="K23" s="262">
        <v>1847</v>
      </c>
      <c r="L23" s="73"/>
    </row>
    <row r="24" spans="1:12" ht="18.75">
      <c r="A24" s="233"/>
      <c r="B24" s="234" t="s">
        <v>1883</v>
      </c>
      <c r="C24" s="233"/>
      <c r="D24" s="233"/>
      <c r="E24" s="233"/>
      <c r="F24" s="233"/>
      <c r="G24" s="233"/>
      <c r="H24" s="233"/>
      <c r="I24" s="233"/>
      <c r="J24" s="233"/>
    </row>
    <row r="25" spans="1:12" ht="15.75" thickBot="1">
      <c r="K25" s="73"/>
    </row>
    <row r="26" spans="1:12">
      <c r="B26" s="348" t="s">
        <v>458</v>
      </c>
      <c r="C26" s="351" t="s">
        <v>459</v>
      </c>
      <c r="D26" s="351" t="s">
        <v>1884</v>
      </c>
      <c r="E26" s="351" t="s">
        <v>1885</v>
      </c>
      <c r="F26" s="337" t="s">
        <v>455</v>
      </c>
      <c r="G26" s="113"/>
      <c r="H26" s="113"/>
      <c r="I26" s="358"/>
      <c r="J26" s="358"/>
      <c r="K26" s="73"/>
    </row>
    <row r="27" spans="1:12">
      <c r="B27" s="349"/>
      <c r="C27" s="327"/>
      <c r="D27" s="301"/>
      <c r="E27" s="301"/>
      <c r="F27" s="338"/>
      <c r="G27" s="113"/>
      <c r="H27" s="113"/>
      <c r="I27" s="358"/>
      <c r="J27" s="358"/>
      <c r="K27" s="73"/>
    </row>
    <row r="28" spans="1:12" ht="15.75" thickBot="1">
      <c r="B28" s="350"/>
      <c r="C28" s="328"/>
      <c r="D28" s="23" t="s">
        <v>1886</v>
      </c>
      <c r="E28" s="23" t="s">
        <v>1887</v>
      </c>
      <c r="F28" s="203" t="s">
        <v>407</v>
      </c>
      <c r="G28" s="232"/>
      <c r="H28" s="232"/>
      <c r="I28" s="113"/>
      <c r="J28" s="113"/>
      <c r="K28" s="73"/>
    </row>
    <row r="29" spans="1:12">
      <c r="B29" s="222">
        <v>1</v>
      </c>
      <c r="C29" s="223" t="s">
        <v>1888</v>
      </c>
      <c r="D29" s="336">
        <v>14.6</v>
      </c>
      <c r="E29" s="224">
        <v>20</v>
      </c>
      <c r="F29" s="225">
        <v>672</v>
      </c>
      <c r="G29" s="155"/>
      <c r="H29" s="155"/>
      <c r="I29" s="155"/>
      <c r="J29" s="155"/>
      <c r="K29" s="73"/>
    </row>
    <row r="30" spans="1:12">
      <c r="B30" s="226">
        <v>2</v>
      </c>
      <c r="C30" s="223" t="s">
        <v>1889</v>
      </c>
      <c r="D30" s="336"/>
      <c r="E30" s="227">
        <v>50</v>
      </c>
      <c r="F30" s="228">
        <v>2740</v>
      </c>
      <c r="G30" s="155"/>
      <c r="H30" s="155"/>
      <c r="I30" s="155"/>
      <c r="J30" s="155"/>
      <c r="K30" s="73"/>
    </row>
    <row r="31" spans="1:12">
      <c r="B31" s="174">
        <v>3</v>
      </c>
      <c r="C31" s="263" t="s">
        <v>1890</v>
      </c>
      <c r="D31" s="253">
        <v>29.2</v>
      </c>
      <c r="E31" s="140">
        <v>10</v>
      </c>
      <c r="F31" s="264">
        <v>513</v>
      </c>
      <c r="G31" s="155"/>
      <c r="H31" s="155"/>
      <c r="I31" s="155"/>
      <c r="J31" s="155"/>
    </row>
    <row r="32" spans="1:12" ht="15.75" thickBot="1">
      <c r="B32" s="191">
        <v>4</v>
      </c>
      <c r="C32" s="229" t="s">
        <v>1912</v>
      </c>
      <c r="D32" s="230">
        <v>14.6</v>
      </c>
      <c r="E32" s="230">
        <v>35</v>
      </c>
      <c r="F32" s="180">
        <v>1513</v>
      </c>
    </row>
  </sheetData>
  <mergeCells count="18">
    <mergeCell ref="J11:J12"/>
    <mergeCell ref="K11:K12"/>
    <mergeCell ref="B1:K4"/>
    <mergeCell ref="B26:B28"/>
    <mergeCell ref="C26:C28"/>
    <mergeCell ref="D26:D27"/>
    <mergeCell ref="E26:E27"/>
    <mergeCell ref="B11:B13"/>
    <mergeCell ref="C11:C13"/>
    <mergeCell ref="D11:D12"/>
    <mergeCell ref="E11:E12"/>
    <mergeCell ref="I26:I27"/>
    <mergeCell ref="J26:J27"/>
    <mergeCell ref="D29:D30"/>
    <mergeCell ref="F26:F27"/>
    <mergeCell ref="F13:H13"/>
    <mergeCell ref="D14:D20"/>
    <mergeCell ref="I11:I12"/>
  </mergeCells>
  <printOptions horizontalCentered="1"/>
  <pageMargins left="0.19685039370078741" right="0.19685039370078741" top="1.7322834645669292" bottom="0" header="0.31496062992125984" footer="0.39370078740157483"/>
  <pageSetup paperSize="9" orientation="portrait" r:id="rId1"/>
  <headerFooter>
    <oddHeader>&amp;L&amp;G</oddHeader>
    <oddFooter xml:space="preserve">&amp;C&amp;K01+049Podane ceny mogą ulec zmianie. Prices are subject to change without notice.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B1:R90"/>
  <sheetViews>
    <sheetView showGridLines="0" view="pageBreakPreview" zoomScaleNormal="100" zoomScaleSheetLayoutView="100" workbookViewId="0">
      <selection activeCell="J12" sqref="J12:J24"/>
    </sheetView>
  </sheetViews>
  <sheetFormatPr defaultColWidth="9.140625" defaultRowHeight="15"/>
  <cols>
    <col min="1" max="1" width="5" style="2" customWidth="1"/>
    <col min="2" max="2" width="3.85546875" style="2" customWidth="1"/>
    <col min="3" max="3" width="12.42578125" style="2" customWidth="1"/>
    <col min="4" max="4" width="4.28515625" style="2" customWidth="1"/>
    <col min="5" max="5" width="5.85546875" style="2" customWidth="1"/>
    <col min="6" max="6" width="8.5703125" style="2" customWidth="1"/>
    <col min="7" max="7" width="7.28515625" style="2" customWidth="1"/>
    <col min="8" max="8" width="9" style="2" customWidth="1"/>
    <col min="9" max="9" width="11.5703125" style="2" customWidth="1"/>
    <col min="10" max="10" width="11" style="2" customWidth="1"/>
    <col min="11" max="11" width="7.5703125" style="2" customWidth="1"/>
    <col min="12" max="13" width="7.5703125" style="73" customWidth="1"/>
    <col min="14" max="15" width="9.140625" style="73"/>
    <col min="16" max="16" width="12.5703125" style="73" customWidth="1"/>
    <col min="17" max="17" width="9.140625" style="2"/>
    <col min="18" max="18" width="12.42578125" style="2" customWidth="1"/>
    <col min="19" max="16384" width="9.140625" style="2"/>
  </cols>
  <sheetData>
    <row r="1" spans="2:18" ht="15" customHeight="1">
      <c r="B1" s="295" t="s">
        <v>456</v>
      </c>
      <c r="C1" s="295"/>
      <c r="D1" s="295"/>
      <c r="E1" s="295"/>
      <c r="F1" s="295"/>
      <c r="G1" s="295"/>
      <c r="H1" s="295"/>
      <c r="I1" s="295"/>
      <c r="J1" s="295"/>
      <c r="K1" s="295"/>
      <c r="L1" s="109"/>
      <c r="M1" s="109"/>
    </row>
    <row r="2" spans="2:18" ht="15" customHeight="1"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109"/>
      <c r="M2" s="109"/>
    </row>
    <row r="3" spans="2:18" ht="1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109"/>
      <c r="M3" s="109"/>
    </row>
    <row r="4" spans="2:18" ht="5.25" customHeight="1">
      <c r="D4" s="87"/>
      <c r="E4" s="87"/>
      <c r="F4" s="87"/>
      <c r="G4" s="87"/>
      <c r="H4" s="87"/>
      <c r="I4" s="87"/>
      <c r="J4" s="87"/>
    </row>
    <row r="5" spans="2:18" ht="24" customHeight="1">
      <c r="D5" s="87"/>
      <c r="E5" s="87"/>
      <c r="F5" s="87"/>
      <c r="G5" s="359"/>
      <c r="H5" s="359"/>
      <c r="I5" s="359"/>
      <c r="J5" s="87"/>
    </row>
    <row r="7" spans="2:18" ht="18.75">
      <c r="B7" s="284" t="s">
        <v>1862</v>
      </c>
      <c r="C7" s="284"/>
      <c r="D7" s="284"/>
      <c r="E7" s="284"/>
      <c r="F7" s="284"/>
      <c r="G7" s="284"/>
      <c r="H7" s="284"/>
      <c r="I7" s="284"/>
      <c r="J7" s="284"/>
      <c r="K7" s="284"/>
      <c r="L7" s="110"/>
      <c r="M7" s="110"/>
    </row>
    <row r="8" spans="2:18" ht="15.75" thickBot="1"/>
    <row r="9" spans="2:18" s="11" customFormat="1" ht="15.75" customHeight="1">
      <c r="B9" s="360" t="s">
        <v>458</v>
      </c>
      <c r="C9" s="363" t="s">
        <v>459</v>
      </c>
      <c r="D9" s="366" t="s">
        <v>0</v>
      </c>
      <c r="E9" s="366" t="s">
        <v>28</v>
      </c>
      <c r="F9" s="125" t="s">
        <v>1</v>
      </c>
      <c r="G9" s="125" t="s">
        <v>2</v>
      </c>
      <c r="H9" s="125" t="s">
        <v>3</v>
      </c>
      <c r="I9" s="363" t="s">
        <v>460</v>
      </c>
      <c r="J9" s="363" t="s">
        <v>461</v>
      </c>
      <c r="K9" s="369" t="s">
        <v>455</v>
      </c>
      <c r="L9" s="113"/>
      <c r="M9" s="113"/>
      <c r="N9" s="116"/>
      <c r="O9" s="116"/>
      <c r="P9" s="116"/>
    </row>
    <row r="10" spans="2:18" s="11" customFormat="1">
      <c r="B10" s="361"/>
      <c r="C10" s="364"/>
      <c r="D10" s="367"/>
      <c r="E10" s="367"/>
      <c r="F10" s="126" t="s">
        <v>452</v>
      </c>
      <c r="G10" s="126" t="s">
        <v>453</v>
      </c>
      <c r="H10" s="126" t="s">
        <v>454</v>
      </c>
      <c r="I10" s="364"/>
      <c r="J10" s="368"/>
      <c r="K10" s="370"/>
      <c r="L10" s="113"/>
      <c r="M10" s="113"/>
      <c r="N10" s="116"/>
      <c r="O10" s="117"/>
      <c r="P10" s="116"/>
    </row>
    <row r="11" spans="2:18" s="11" customFormat="1" ht="15.75" thickBot="1">
      <c r="B11" s="362"/>
      <c r="C11" s="365"/>
      <c r="D11" s="124" t="s">
        <v>4</v>
      </c>
      <c r="E11" s="124" t="s">
        <v>5</v>
      </c>
      <c r="F11" s="365" t="s">
        <v>6</v>
      </c>
      <c r="G11" s="365"/>
      <c r="H11" s="365"/>
      <c r="I11" s="124" t="s">
        <v>7</v>
      </c>
      <c r="J11" s="124" t="s">
        <v>1863</v>
      </c>
      <c r="K11" s="28" t="s">
        <v>407</v>
      </c>
      <c r="L11" s="113"/>
      <c r="M11" s="113"/>
      <c r="N11" s="116"/>
      <c r="O11" s="116"/>
      <c r="P11" s="116"/>
    </row>
    <row r="12" spans="2:18" s="73" customFormat="1">
      <c r="B12" s="187">
        <v>1</v>
      </c>
      <c r="C12" s="188" t="s">
        <v>55</v>
      </c>
      <c r="D12" s="311">
        <v>6</v>
      </c>
      <c r="E12" s="189">
        <v>1.3</v>
      </c>
      <c r="F12" s="189">
        <v>57</v>
      </c>
      <c r="G12" s="189">
        <v>97</v>
      </c>
      <c r="H12" s="189">
        <v>24</v>
      </c>
      <c r="I12" s="189">
        <v>0.28999999999999998</v>
      </c>
      <c r="J12" s="189">
        <v>20</v>
      </c>
      <c r="K12" s="194">
        <f>VLOOKUP(C12,zbiorczo[],2,0)</f>
        <v>33.5</v>
      </c>
      <c r="L12" s="114"/>
      <c r="M12" s="114"/>
      <c r="N12" s="89"/>
      <c r="O12" s="89"/>
      <c r="P12" s="71"/>
      <c r="Q12" s="89"/>
      <c r="R12" s="71"/>
    </row>
    <row r="13" spans="2:18" s="73" customFormat="1">
      <c r="B13" s="176">
        <v>2</v>
      </c>
      <c r="C13" s="74" t="s">
        <v>56</v>
      </c>
      <c r="D13" s="309"/>
      <c r="E13" s="75">
        <v>3.4</v>
      </c>
      <c r="F13" s="75">
        <v>66</v>
      </c>
      <c r="G13" s="75">
        <v>134</v>
      </c>
      <c r="H13" s="75">
        <v>34</v>
      </c>
      <c r="I13" s="75">
        <v>0.67</v>
      </c>
      <c r="J13" s="75">
        <v>20</v>
      </c>
      <c r="K13" s="195">
        <f>VLOOKUP(C13,zbiorczo[],2,0)</f>
        <v>65</v>
      </c>
      <c r="L13" s="114"/>
      <c r="M13" s="114"/>
      <c r="N13" s="89"/>
      <c r="O13" s="89"/>
      <c r="P13" s="71"/>
      <c r="Q13" s="89"/>
      <c r="R13" s="71"/>
    </row>
    <row r="14" spans="2:18">
      <c r="B14" s="172">
        <v>3</v>
      </c>
      <c r="C14" s="38" t="s">
        <v>57</v>
      </c>
      <c r="D14" s="309"/>
      <c r="E14" s="18">
        <v>4.5</v>
      </c>
      <c r="F14" s="18">
        <v>106</v>
      </c>
      <c r="G14" s="18">
        <v>70</v>
      </c>
      <c r="H14" s="18">
        <v>47</v>
      </c>
      <c r="I14" s="18">
        <v>0.82</v>
      </c>
      <c r="J14" s="18">
        <v>20</v>
      </c>
      <c r="K14" s="195">
        <f>VLOOKUP(C14,zbiorczo[],2,0)</f>
        <v>49.9</v>
      </c>
      <c r="L14" s="114"/>
      <c r="M14" s="114"/>
      <c r="N14" s="89"/>
      <c r="O14" s="89"/>
      <c r="P14" s="71"/>
      <c r="Q14" s="89"/>
      <c r="R14" s="71"/>
    </row>
    <row r="15" spans="2:18">
      <c r="B15" s="172">
        <v>4</v>
      </c>
      <c r="C15" s="38" t="s">
        <v>58</v>
      </c>
      <c r="D15" s="309"/>
      <c r="E15" s="18">
        <v>7.2</v>
      </c>
      <c r="F15" s="18">
        <v>100</v>
      </c>
      <c r="G15" s="18">
        <v>151</v>
      </c>
      <c r="H15" s="18">
        <v>34</v>
      </c>
      <c r="I15" s="18">
        <v>1.2</v>
      </c>
      <c r="J15" s="18">
        <v>10</v>
      </c>
      <c r="K15" s="195">
        <f>VLOOKUP(C15,zbiorczo[],2,0)</f>
        <v>73.8</v>
      </c>
      <c r="L15" s="114"/>
      <c r="M15" s="114"/>
      <c r="N15" s="89"/>
      <c r="O15" s="89"/>
      <c r="P15" s="71"/>
      <c r="Q15" s="89"/>
      <c r="R15" s="71"/>
    </row>
    <row r="16" spans="2:18" ht="15.75" thickBot="1">
      <c r="B16" s="174">
        <v>5</v>
      </c>
      <c r="C16" s="39" t="s">
        <v>59</v>
      </c>
      <c r="D16" s="371"/>
      <c r="E16" s="140">
        <v>12</v>
      </c>
      <c r="F16" s="140">
        <v>100</v>
      </c>
      <c r="G16" s="140">
        <v>151</v>
      </c>
      <c r="H16" s="140">
        <v>51</v>
      </c>
      <c r="I16" s="140">
        <v>1.84</v>
      </c>
      <c r="J16" s="102">
        <v>10</v>
      </c>
      <c r="K16" s="196">
        <f>VLOOKUP(C16,zbiorczo[],2,0)</f>
        <v>106</v>
      </c>
      <c r="L16" s="114"/>
      <c r="M16" s="114"/>
      <c r="N16" s="89"/>
      <c r="O16" s="89"/>
      <c r="P16" s="71"/>
      <c r="Q16" s="89"/>
      <c r="R16" s="71"/>
    </row>
    <row r="17" spans="2:18" s="73" customFormat="1" ht="15.75" thickTop="1">
      <c r="B17" s="186">
        <v>6</v>
      </c>
      <c r="C17" s="72" t="s">
        <v>60</v>
      </c>
      <c r="D17" s="372">
        <v>12</v>
      </c>
      <c r="E17" s="143">
        <v>0.8</v>
      </c>
      <c r="F17" s="143">
        <v>62</v>
      </c>
      <c r="G17" s="143">
        <v>96</v>
      </c>
      <c r="H17" s="143">
        <v>25</v>
      </c>
      <c r="I17" s="143">
        <v>0.36</v>
      </c>
      <c r="J17" s="143">
        <v>20</v>
      </c>
      <c r="K17" s="197">
        <f>VLOOKUP(C17,zbiorczo[],2,0)</f>
        <v>81.099999999999994</v>
      </c>
      <c r="L17" s="114"/>
      <c r="M17" s="114"/>
      <c r="N17" s="89"/>
      <c r="O17" s="89"/>
      <c r="P17" s="71"/>
      <c r="Q17" s="89"/>
      <c r="R17" s="71"/>
    </row>
    <row r="18" spans="2:18">
      <c r="B18" s="172">
        <v>7</v>
      </c>
      <c r="C18" s="38" t="s">
        <v>414</v>
      </c>
      <c r="D18" s="309"/>
      <c r="E18" s="18">
        <v>1.3</v>
      </c>
      <c r="F18" s="18">
        <v>59</v>
      </c>
      <c r="G18" s="18">
        <v>97</v>
      </c>
      <c r="H18" s="18">
        <v>43</v>
      </c>
      <c r="I18" s="18">
        <v>0.56999999999999995</v>
      </c>
      <c r="J18" s="18">
        <v>20</v>
      </c>
      <c r="K18" s="195">
        <f>VLOOKUP(C18,zbiorczo[],2,0)</f>
        <v>57</v>
      </c>
      <c r="L18" s="114"/>
      <c r="M18" s="114"/>
      <c r="N18" s="89"/>
      <c r="O18" s="89"/>
      <c r="P18" s="71"/>
      <c r="Q18" s="89"/>
      <c r="R18" s="71"/>
    </row>
    <row r="19" spans="2:18" s="73" customFormat="1">
      <c r="B19" s="176">
        <v>8</v>
      </c>
      <c r="C19" s="74" t="s">
        <v>409</v>
      </c>
      <c r="D19" s="309"/>
      <c r="E19" s="75">
        <v>2.1</v>
      </c>
      <c r="F19" s="75">
        <v>66</v>
      </c>
      <c r="G19" s="75">
        <v>178</v>
      </c>
      <c r="H19" s="75">
        <v>35</v>
      </c>
      <c r="I19" s="75">
        <v>0.87</v>
      </c>
      <c r="J19" s="75">
        <v>10</v>
      </c>
      <c r="K19" s="195">
        <f>VLOOKUP(C19,zbiorczo[],2,0)</f>
        <v>74.399999999999991</v>
      </c>
      <c r="L19" s="114"/>
      <c r="M19" s="114"/>
      <c r="N19" s="89"/>
      <c r="O19" s="89"/>
      <c r="P19" s="71"/>
      <c r="Q19" s="89"/>
      <c r="R19" s="71"/>
    </row>
    <row r="20" spans="2:18">
      <c r="B20" s="172">
        <v>9</v>
      </c>
      <c r="C20" s="38" t="s">
        <v>61</v>
      </c>
      <c r="D20" s="309"/>
      <c r="E20" s="18">
        <v>3.4</v>
      </c>
      <c r="F20" s="18">
        <v>65.5</v>
      </c>
      <c r="G20" s="18">
        <v>134</v>
      </c>
      <c r="H20" s="18">
        <v>67</v>
      </c>
      <c r="I20" s="18">
        <v>1.3</v>
      </c>
      <c r="J20" s="18">
        <v>10</v>
      </c>
      <c r="K20" s="195">
        <f>VLOOKUP(C20,zbiorczo[],2,0)</f>
        <v>94.8</v>
      </c>
      <c r="L20" s="114"/>
      <c r="M20" s="114"/>
      <c r="N20" s="89"/>
      <c r="O20" s="89"/>
      <c r="P20" s="71"/>
      <c r="Q20" s="89"/>
      <c r="R20" s="71"/>
    </row>
    <row r="21" spans="2:18">
      <c r="B21" s="172">
        <v>10</v>
      </c>
      <c r="C21" s="38" t="s">
        <v>62</v>
      </c>
      <c r="D21" s="309"/>
      <c r="E21" s="18">
        <v>5</v>
      </c>
      <c r="F21" s="18">
        <v>107</v>
      </c>
      <c r="G21" s="18">
        <v>90</v>
      </c>
      <c r="H21" s="18">
        <v>70</v>
      </c>
      <c r="I21" s="18">
        <v>1.9</v>
      </c>
      <c r="J21" s="18">
        <v>10</v>
      </c>
      <c r="K21" s="195">
        <f>VLOOKUP(C21,zbiorczo[],2,0)</f>
        <v>109</v>
      </c>
      <c r="L21" s="114"/>
      <c r="M21" s="114"/>
      <c r="N21" s="89"/>
      <c r="O21" s="71"/>
      <c r="P21" s="71"/>
      <c r="Q21" s="89"/>
      <c r="R21" s="71"/>
    </row>
    <row r="22" spans="2:18">
      <c r="B22" s="172">
        <v>11</v>
      </c>
      <c r="C22" s="38" t="s">
        <v>63</v>
      </c>
      <c r="D22" s="309"/>
      <c r="E22" s="18">
        <v>7</v>
      </c>
      <c r="F22" s="18">
        <v>102</v>
      </c>
      <c r="G22" s="18">
        <v>151</v>
      </c>
      <c r="H22" s="18">
        <v>65</v>
      </c>
      <c r="I22" s="18">
        <v>2.2000000000000002</v>
      </c>
      <c r="J22" s="18">
        <v>5</v>
      </c>
      <c r="K22" s="195">
        <f>VLOOKUP(C22,zbiorczo[],2,0)</f>
        <v>118</v>
      </c>
      <c r="L22" s="114"/>
      <c r="M22" s="114"/>
      <c r="N22" s="89"/>
      <c r="O22" s="71"/>
      <c r="P22" s="71"/>
      <c r="Q22" s="89"/>
      <c r="R22" s="71"/>
    </row>
    <row r="23" spans="2:18">
      <c r="B23" s="172">
        <v>12</v>
      </c>
      <c r="C23" s="38" t="s">
        <v>64</v>
      </c>
      <c r="D23" s="309"/>
      <c r="E23" s="18">
        <v>12</v>
      </c>
      <c r="F23" s="18">
        <v>101</v>
      </c>
      <c r="G23" s="18">
        <v>151</v>
      </c>
      <c r="H23" s="18">
        <v>98</v>
      </c>
      <c r="I23" s="18">
        <v>3.75</v>
      </c>
      <c r="J23" s="18">
        <v>4</v>
      </c>
      <c r="K23" s="195">
        <f>VLOOKUP(C23,zbiorczo[],2,0)</f>
        <v>222</v>
      </c>
      <c r="L23" s="114"/>
      <c r="M23" s="114"/>
      <c r="N23" s="89"/>
      <c r="O23" s="71"/>
      <c r="P23" s="71"/>
      <c r="Q23" s="89"/>
      <c r="R23" s="71"/>
    </row>
    <row r="24" spans="2:18" ht="15.75" thickBot="1">
      <c r="B24" s="191">
        <v>13</v>
      </c>
      <c r="C24" s="198" t="s">
        <v>410</v>
      </c>
      <c r="D24" s="312"/>
      <c r="E24" s="193">
        <v>18</v>
      </c>
      <c r="F24" s="193">
        <v>167</v>
      </c>
      <c r="G24" s="193">
        <v>181</v>
      </c>
      <c r="H24" s="193">
        <v>76</v>
      </c>
      <c r="I24" s="193">
        <v>5.6</v>
      </c>
      <c r="J24" s="193">
        <v>2</v>
      </c>
      <c r="K24" s="199">
        <f>VLOOKUP(C24,zbiorczo[],2,0)</f>
        <v>319</v>
      </c>
      <c r="L24" s="114"/>
      <c r="M24" s="114"/>
      <c r="N24" s="89"/>
      <c r="O24" s="71"/>
      <c r="P24" s="71"/>
      <c r="Q24" s="89"/>
      <c r="R24" s="71"/>
    </row>
    <row r="25" spans="2:18" ht="15.75">
      <c r="B25" s="95"/>
      <c r="C25" s="95"/>
      <c r="D25" s="96"/>
      <c r="E25" s="95"/>
      <c r="F25" s="95"/>
      <c r="G25" s="95"/>
      <c r="H25" s="95"/>
      <c r="I25" s="95"/>
      <c r="J25" s="95"/>
      <c r="K25" s="97"/>
      <c r="L25" s="114"/>
      <c r="M25" s="114"/>
      <c r="N25" s="89"/>
      <c r="O25" s="71"/>
    </row>
    <row r="26" spans="2:18" ht="15.75">
      <c r="B26" s="95"/>
      <c r="C26" s="95"/>
      <c r="D26" s="96"/>
      <c r="E26" s="95"/>
      <c r="F26" s="95"/>
      <c r="G26" s="95"/>
      <c r="H26" s="95"/>
      <c r="I26" s="95"/>
      <c r="J26" s="95"/>
      <c r="K26" s="97"/>
      <c r="L26" s="114"/>
      <c r="M26" s="114"/>
      <c r="N26" s="89"/>
      <c r="O26" s="71"/>
    </row>
    <row r="27" spans="2:18" ht="18.75">
      <c r="B27" s="284" t="s">
        <v>1864</v>
      </c>
      <c r="C27" s="284"/>
      <c r="D27" s="284"/>
      <c r="E27" s="284"/>
      <c r="F27" s="284"/>
      <c r="G27" s="284"/>
      <c r="H27" s="284"/>
      <c r="I27" s="284"/>
      <c r="J27" s="284"/>
      <c r="K27" s="284"/>
      <c r="L27" s="114"/>
      <c r="M27" s="114"/>
      <c r="N27" s="89"/>
      <c r="O27" s="71"/>
    </row>
    <row r="28" spans="2:18" ht="16.5" thickBot="1">
      <c r="B28" s="95"/>
      <c r="C28" s="95"/>
      <c r="D28" s="96"/>
      <c r="E28" s="95"/>
      <c r="F28" s="95"/>
      <c r="G28" s="95"/>
      <c r="H28" s="95"/>
      <c r="I28" s="95"/>
      <c r="J28" s="95"/>
      <c r="K28" s="97"/>
      <c r="L28" s="114"/>
      <c r="M28" s="114"/>
      <c r="N28" s="89"/>
      <c r="O28" s="71"/>
    </row>
    <row r="29" spans="2:18">
      <c r="B29" s="373" t="s">
        <v>458</v>
      </c>
      <c r="C29" s="376" t="s">
        <v>459</v>
      </c>
      <c r="D29" s="379" t="s">
        <v>0</v>
      </c>
      <c r="E29" s="366" t="s">
        <v>28</v>
      </c>
      <c r="F29" s="122" t="s">
        <v>1</v>
      </c>
      <c r="G29" s="122" t="s">
        <v>2</v>
      </c>
      <c r="H29" s="122" t="s">
        <v>3</v>
      </c>
      <c r="I29" s="379" t="s">
        <v>460</v>
      </c>
      <c r="J29" s="379" t="s">
        <v>461</v>
      </c>
      <c r="K29" s="383" t="s">
        <v>455</v>
      </c>
      <c r="L29" s="114"/>
      <c r="M29" s="114"/>
      <c r="N29" s="89"/>
      <c r="O29" s="71"/>
    </row>
    <row r="30" spans="2:18">
      <c r="B30" s="374"/>
      <c r="C30" s="377"/>
      <c r="D30" s="380"/>
      <c r="E30" s="367"/>
      <c r="F30" s="123" t="s">
        <v>452</v>
      </c>
      <c r="G30" s="123" t="s">
        <v>453</v>
      </c>
      <c r="H30" s="123" t="s">
        <v>454</v>
      </c>
      <c r="I30" s="381"/>
      <c r="J30" s="382"/>
      <c r="K30" s="384"/>
      <c r="L30" s="114"/>
      <c r="M30" s="114"/>
      <c r="N30" s="89"/>
      <c r="O30" s="71"/>
    </row>
    <row r="31" spans="2:18" ht="15.75" thickBot="1">
      <c r="B31" s="375"/>
      <c r="C31" s="378"/>
      <c r="D31" s="53" t="s">
        <v>4</v>
      </c>
      <c r="E31" s="53" t="s">
        <v>5</v>
      </c>
      <c r="F31" s="385" t="s">
        <v>6</v>
      </c>
      <c r="G31" s="386"/>
      <c r="H31" s="387"/>
      <c r="I31" s="53" t="s">
        <v>7</v>
      </c>
      <c r="J31" s="53" t="s">
        <v>462</v>
      </c>
      <c r="K31" s="54" t="s">
        <v>407</v>
      </c>
      <c r="L31" s="114"/>
      <c r="M31" s="114"/>
      <c r="N31" s="89"/>
      <c r="O31" s="71"/>
    </row>
    <row r="32" spans="2:18">
      <c r="B32" s="3">
        <v>1</v>
      </c>
      <c r="C32" s="42" t="s">
        <v>1608</v>
      </c>
      <c r="D32" s="388">
        <v>12</v>
      </c>
      <c r="E32" s="128">
        <v>9</v>
      </c>
      <c r="F32" s="128">
        <v>102</v>
      </c>
      <c r="G32" s="128">
        <v>151</v>
      </c>
      <c r="H32" s="128">
        <v>65</v>
      </c>
      <c r="I32" s="128">
        <v>2.7</v>
      </c>
      <c r="J32" s="128">
        <v>5</v>
      </c>
      <c r="K32" s="12">
        <f>VLOOKUP(C32,zbiorczo[],2,0)</f>
        <v>154</v>
      </c>
      <c r="L32" s="114"/>
      <c r="M32" s="114"/>
      <c r="N32" s="89"/>
      <c r="O32" s="71"/>
      <c r="P32" s="71"/>
    </row>
    <row r="33" spans="2:16">
      <c r="B33" s="3">
        <v>2</v>
      </c>
      <c r="C33" s="42" t="s">
        <v>65</v>
      </c>
      <c r="D33" s="389"/>
      <c r="E33" s="128">
        <v>14</v>
      </c>
      <c r="F33" s="128">
        <v>100</v>
      </c>
      <c r="G33" s="128">
        <v>151</v>
      </c>
      <c r="H33" s="128">
        <v>98</v>
      </c>
      <c r="I33" s="128">
        <v>4.4000000000000004</v>
      </c>
      <c r="J33" s="128">
        <v>4</v>
      </c>
      <c r="K33" s="12">
        <f>VLOOKUP(C33,zbiorczo[],2,0)</f>
        <v>252</v>
      </c>
      <c r="L33" s="114"/>
      <c r="M33" s="114"/>
      <c r="N33" s="89"/>
      <c r="O33" s="71"/>
      <c r="P33" s="71"/>
    </row>
    <row r="34" spans="2:16" ht="15.75" thickBot="1">
      <c r="B34" s="4">
        <v>3</v>
      </c>
      <c r="C34" s="43" t="s">
        <v>66</v>
      </c>
      <c r="D34" s="390"/>
      <c r="E34" s="129">
        <v>22</v>
      </c>
      <c r="F34" s="129">
        <v>167</v>
      </c>
      <c r="G34" s="129">
        <v>181</v>
      </c>
      <c r="H34" s="129">
        <v>76</v>
      </c>
      <c r="I34" s="129">
        <v>6.9</v>
      </c>
      <c r="J34" s="129">
        <v>2</v>
      </c>
      <c r="K34" s="13">
        <f>VLOOKUP(C34,zbiorczo[],2,0)</f>
        <v>388</v>
      </c>
      <c r="L34" s="114"/>
      <c r="M34" s="114"/>
      <c r="N34" s="89"/>
      <c r="O34" s="71"/>
      <c r="P34" s="71"/>
    </row>
    <row r="35" spans="2:16" hidden="1">
      <c r="B35" s="66"/>
      <c r="C35" s="46"/>
      <c r="D35" s="66"/>
      <c r="E35" s="66"/>
      <c r="F35" s="66"/>
      <c r="G35" s="66"/>
      <c r="H35" s="66"/>
      <c r="I35" s="66"/>
      <c r="J35" s="66"/>
      <c r="K35" s="131"/>
      <c r="L35" s="114"/>
      <c r="M35" s="114"/>
      <c r="N35" s="89"/>
      <c r="O35" s="71"/>
    </row>
    <row r="36" spans="2:16" ht="15.75">
      <c r="B36" s="95"/>
      <c r="C36" s="95"/>
      <c r="D36" s="96"/>
      <c r="E36" s="95"/>
      <c r="F36" s="95"/>
      <c r="G36" s="95"/>
      <c r="H36" s="95"/>
      <c r="I36" s="95"/>
      <c r="J36" s="95"/>
      <c r="K36" s="97"/>
      <c r="L36" s="114"/>
      <c r="M36" s="114"/>
      <c r="N36" s="89"/>
      <c r="O36" s="71"/>
    </row>
    <row r="37" spans="2:16" ht="15.75">
      <c r="B37" s="95"/>
      <c r="C37" s="95"/>
      <c r="D37" s="96"/>
      <c r="E37" s="95"/>
      <c r="F37" s="95"/>
      <c r="G37" s="95"/>
      <c r="H37" s="95"/>
      <c r="I37" s="95"/>
      <c r="J37" s="95"/>
      <c r="K37" s="97"/>
      <c r="L37" s="114"/>
      <c r="M37" s="114"/>
      <c r="N37" s="89"/>
      <c r="O37" s="71"/>
    </row>
    <row r="38" spans="2:16" ht="18.75">
      <c r="B38" s="284" t="s">
        <v>1865</v>
      </c>
      <c r="C38" s="284"/>
      <c r="D38" s="284"/>
      <c r="E38" s="284"/>
      <c r="F38" s="284"/>
      <c r="G38" s="284"/>
      <c r="H38" s="284"/>
      <c r="I38" s="284"/>
      <c r="J38" s="284"/>
      <c r="K38" s="284"/>
      <c r="L38" s="114"/>
      <c r="M38" s="114"/>
      <c r="N38" s="89"/>
      <c r="O38" s="71"/>
    </row>
    <row r="39" spans="2:16" ht="16.5" thickBot="1">
      <c r="B39" s="95"/>
      <c r="C39" s="95"/>
      <c r="D39" s="96"/>
      <c r="E39" s="95"/>
      <c r="F39" s="95"/>
      <c r="G39" s="95"/>
      <c r="H39" s="95"/>
      <c r="I39" s="95"/>
      <c r="J39" s="95"/>
      <c r="K39" s="97"/>
      <c r="L39" s="114"/>
      <c r="M39" s="114"/>
      <c r="N39" s="89"/>
      <c r="O39" s="71"/>
    </row>
    <row r="40" spans="2:16" ht="15" customHeight="1">
      <c r="B40" s="373" t="s">
        <v>458</v>
      </c>
      <c r="C40" s="376" t="s">
        <v>459</v>
      </c>
      <c r="D40" s="379" t="s">
        <v>0</v>
      </c>
      <c r="E40" s="391" t="s">
        <v>28</v>
      </c>
      <c r="F40" s="122" t="s">
        <v>1</v>
      </c>
      <c r="G40" s="122" t="s">
        <v>2</v>
      </c>
      <c r="H40" s="122" t="s">
        <v>3</v>
      </c>
      <c r="I40" s="379" t="s">
        <v>460</v>
      </c>
      <c r="J40" s="379" t="s">
        <v>461</v>
      </c>
      <c r="K40" s="383" t="s">
        <v>455</v>
      </c>
      <c r="L40" s="114"/>
      <c r="M40" s="114"/>
      <c r="N40" s="89"/>
      <c r="O40" s="71"/>
    </row>
    <row r="41" spans="2:16">
      <c r="B41" s="374"/>
      <c r="C41" s="377"/>
      <c r="D41" s="380"/>
      <c r="E41" s="367"/>
      <c r="F41" s="123" t="s">
        <v>452</v>
      </c>
      <c r="G41" s="123" t="s">
        <v>453</v>
      </c>
      <c r="H41" s="123" t="s">
        <v>454</v>
      </c>
      <c r="I41" s="381"/>
      <c r="J41" s="382"/>
      <c r="K41" s="384"/>
      <c r="L41" s="114"/>
      <c r="M41" s="114"/>
      <c r="N41" s="89"/>
      <c r="O41" s="71"/>
    </row>
    <row r="42" spans="2:16" ht="15.75" thickBot="1">
      <c r="B42" s="375"/>
      <c r="C42" s="378"/>
      <c r="D42" s="53" t="s">
        <v>4</v>
      </c>
      <c r="E42" s="53" t="s">
        <v>5</v>
      </c>
      <c r="F42" s="385" t="s">
        <v>6</v>
      </c>
      <c r="G42" s="386"/>
      <c r="H42" s="387"/>
      <c r="I42" s="53" t="s">
        <v>7</v>
      </c>
      <c r="J42" s="53" t="s">
        <v>462</v>
      </c>
      <c r="K42" s="54" t="s">
        <v>407</v>
      </c>
      <c r="L42" s="114"/>
      <c r="M42" s="114"/>
      <c r="N42" s="89"/>
      <c r="O42" s="71"/>
    </row>
    <row r="43" spans="2:16">
      <c r="B43" s="85">
        <v>1</v>
      </c>
      <c r="C43" s="44" t="s">
        <v>1609</v>
      </c>
      <c r="D43" s="388">
        <v>12</v>
      </c>
      <c r="E43" s="86">
        <v>7</v>
      </c>
      <c r="F43" s="86">
        <v>102</v>
      </c>
      <c r="G43" s="86">
        <v>151</v>
      </c>
      <c r="H43" s="86">
        <v>65</v>
      </c>
      <c r="I43" s="86">
        <v>2.4</v>
      </c>
      <c r="J43" s="86">
        <v>5</v>
      </c>
      <c r="K43" s="14">
        <f>VLOOKUP(C43,zbiorczo[],2,0)</f>
        <v>145</v>
      </c>
      <c r="L43" s="114"/>
      <c r="M43" s="114"/>
      <c r="N43" s="89"/>
      <c r="O43" s="71"/>
      <c r="P43" s="71"/>
    </row>
    <row r="44" spans="2:16">
      <c r="B44" s="85">
        <v>2</v>
      </c>
      <c r="C44" s="44" t="s">
        <v>1610</v>
      </c>
      <c r="D44" s="389"/>
      <c r="E44" s="86">
        <v>9</v>
      </c>
      <c r="F44" s="86">
        <v>102</v>
      </c>
      <c r="G44" s="86">
        <v>151</v>
      </c>
      <c r="H44" s="86">
        <v>65</v>
      </c>
      <c r="I44" s="86">
        <v>2.7</v>
      </c>
      <c r="J44" s="86">
        <v>5</v>
      </c>
      <c r="K44" s="14">
        <f>VLOOKUP(C44,zbiorczo[],2,0)</f>
        <v>166</v>
      </c>
      <c r="L44" s="114"/>
      <c r="M44" s="114"/>
      <c r="N44" s="89"/>
      <c r="O44" s="71"/>
      <c r="P44" s="71"/>
    </row>
    <row r="45" spans="2:16">
      <c r="B45" s="85">
        <v>3</v>
      </c>
      <c r="C45" s="44" t="s">
        <v>400</v>
      </c>
      <c r="D45" s="389"/>
      <c r="E45" s="86">
        <v>12</v>
      </c>
      <c r="F45" s="86">
        <v>98</v>
      </c>
      <c r="G45" s="86">
        <v>151</v>
      </c>
      <c r="H45" s="86">
        <v>98</v>
      </c>
      <c r="I45" s="86">
        <v>4.0199999999999996</v>
      </c>
      <c r="J45" s="86">
        <v>4</v>
      </c>
      <c r="K45" s="14">
        <f>VLOOKUP(C45,zbiorczo[],2,0)</f>
        <v>248</v>
      </c>
      <c r="L45" s="114"/>
      <c r="M45" s="114"/>
      <c r="N45" s="89"/>
      <c r="O45" s="71"/>
      <c r="P45" s="71"/>
    </row>
    <row r="46" spans="2:16">
      <c r="B46" s="85">
        <v>4</v>
      </c>
      <c r="C46" s="44" t="s">
        <v>401</v>
      </c>
      <c r="D46" s="389"/>
      <c r="E46" s="86">
        <v>18</v>
      </c>
      <c r="F46" s="86">
        <v>167</v>
      </c>
      <c r="G46" s="86">
        <v>181</v>
      </c>
      <c r="H46" s="86">
        <v>76</v>
      </c>
      <c r="I46" s="86">
        <v>5.67</v>
      </c>
      <c r="J46" s="86">
        <v>2</v>
      </c>
      <c r="K46" s="14">
        <f>VLOOKUP(C46,zbiorczo[],2,0)</f>
        <v>353</v>
      </c>
      <c r="L46" s="114"/>
      <c r="M46" s="114"/>
      <c r="N46" s="89"/>
      <c r="O46" s="71"/>
      <c r="P46" s="71"/>
    </row>
    <row r="47" spans="2:16">
      <c r="B47" s="85">
        <v>5</v>
      </c>
      <c r="C47" s="44" t="s">
        <v>67</v>
      </c>
      <c r="D47" s="389"/>
      <c r="E47" s="86">
        <v>26</v>
      </c>
      <c r="F47" s="86">
        <v>125</v>
      </c>
      <c r="G47" s="86">
        <v>175</v>
      </c>
      <c r="H47" s="86">
        <v>166</v>
      </c>
      <c r="I47" s="86">
        <v>9.3000000000000007</v>
      </c>
      <c r="J47" s="86">
        <v>1</v>
      </c>
      <c r="K47" s="14">
        <f>VLOOKUP(C47,zbiorczo[],2,0)</f>
        <v>531</v>
      </c>
      <c r="L47" s="114"/>
      <c r="M47" s="114"/>
      <c r="N47" s="89"/>
      <c r="O47" s="71"/>
      <c r="P47" s="71"/>
    </row>
    <row r="48" spans="2:16">
      <c r="B48" s="85">
        <v>6</v>
      </c>
      <c r="C48" s="42" t="s">
        <v>68</v>
      </c>
      <c r="D48" s="389"/>
      <c r="E48" s="128">
        <v>28</v>
      </c>
      <c r="F48" s="128">
        <v>175</v>
      </c>
      <c r="G48" s="128">
        <v>166</v>
      </c>
      <c r="H48" s="128">
        <v>125.5</v>
      </c>
      <c r="I48" s="128">
        <v>9.18</v>
      </c>
      <c r="J48" s="128">
        <v>1</v>
      </c>
      <c r="K48" s="12">
        <f>VLOOKUP(C48,zbiorczo[],2,0)</f>
        <v>584</v>
      </c>
      <c r="L48" s="114"/>
      <c r="M48" s="114"/>
      <c r="N48" s="89"/>
      <c r="O48" s="71"/>
      <c r="P48" s="71"/>
    </row>
    <row r="49" spans="2:18">
      <c r="B49" s="85">
        <v>7</v>
      </c>
      <c r="C49" s="42" t="s">
        <v>69</v>
      </c>
      <c r="D49" s="389"/>
      <c r="E49" s="128">
        <v>35</v>
      </c>
      <c r="F49" s="128">
        <v>170</v>
      </c>
      <c r="G49" s="128">
        <v>197</v>
      </c>
      <c r="H49" s="128">
        <v>131</v>
      </c>
      <c r="I49" s="128">
        <v>10.5</v>
      </c>
      <c r="J49" s="128">
        <v>1</v>
      </c>
      <c r="K49" s="12">
        <f>VLOOKUP(C49,zbiorczo[],2,0)</f>
        <v>650</v>
      </c>
      <c r="L49" s="114"/>
      <c r="M49" s="114"/>
      <c r="N49" s="89"/>
      <c r="O49" s="71"/>
      <c r="P49" s="71"/>
    </row>
    <row r="50" spans="2:18">
      <c r="B50" s="85">
        <v>8</v>
      </c>
      <c r="C50" s="42" t="s">
        <v>70</v>
      </c>
      <c r="D50" s="389"/>
      <c r="E50" s="128">
        <v>40</v>
      </c>
      <c r="F50" s="128">
        <v>171</v>
      </c>
      <c r="G50" s="128">
        <v>199</v>
      </c>
      <c r="H50" s="128">
        <v>166</v>
      </c>
      <c r="I50" s="128">
        <v>13.4</v>
      </c>
      <c r="J50" s="128">
        <v>1</v>
      </c>
      <c r="K50" s="12">
        <f>VLOOKUP(C50,zbiorczo[],2,0)</f>
        <v>795</v>
      </c>
      <c r="L50" s="114"/>
      <c r="M50" s="114"/>
      <c r="N50" s="89"/>
      <c r="O50" s="71"/>
      <c r="P50" s="71"/>
    </row>
    <row r="51" spans="2:18">
      <c r="B51" s="85">
        <v>9</v>
      </c>
      <c r="C51" s="42" t="s">
        <v>415</v>
      </c>
      <c r="D51" s="389"/>
      <c r="E51" s="128">
        <v>50</v>
      </c>
      <c r="F51" s="128">
        <v>171</v>
      </c>
      <c r="G51" s="128">
        <v>199</v>
      </c>
      <c r="H51" s="128">
        <v>166</v>
      </c>
      <c r="I51" s="128">
        <v>14.8</v>
      </c>
      <c r="J51" s="128">
        <v>1</v>
      </c>
      <c r="K51" s="12">
        <f>VLOOKUP(C51,zbiorczo[],2,0)</f>
        <v>954</v>
      </c>
      <c r="L51" s="114"/>
      <c r="M51" s="114"/>
      <c r="N51" s="89"/>
      <c r="O51" s="71"/>
      <c r="P51" s="71"/>
    </row>
    <row r="52" spans="2:18">
      <c r="B52" s="85">
        <v>10</v>
      </c>
      <c r="C52" s="42" t="s">
        <v>71</v>
      </c>
      <c r="D52" s="389"/>
      <c r="E52" s="128">
        <v>55</v>
      </c>
      <c r="F52" s="128">
        <v>214</v>
      </c>
      <c r="G52" s="128">
        <v>226</v>
      </c>
      <c r="H52" s="128">
        <v>135</v>
      </c>
      <c r="I52" s="128">
        <v>17</v>
      </c>
      <c r="J52" s="128">
        <v>1</v>
      </c>
      <c r="K52" s="12">
        <f>VLOOKUP(C52,zbiorczo[],2,0)</f>
        <v>1091</v>
      </c>
      <c r="L52" s="114"/>
      <c r="M52" s="114"/>
      <c r="N52" s="89"/>
      <c r="O52" s="71"/>
      <c r="P52" s="71"/>
    </row>
    <row r="53" spans="2:18">
      <c r="B53" s="85">
        <v>11</v>
      </c>
      <c r="C53" s="42" t="s">
        <v>72</v>
      </c>
      <c r="D53" s="389"/>
      <c r="E53" s="128">
        <v>65</v>
      </c>
      <c r="F53" s="128">
        <v>179</v>
      </c>
      <c r="G53" s="128">
        <v>350</v>
      </c>
      <c r="H53" s="128">
        <v>167</v>
      </c>
      <c r="I53" s="128">
        <v>20.9</v>
      </c>
      <c r="J53" s="128">
        <v>1</v>
      </c>
      <c r="K53" s="12">
        <f>VLOOKUP(C53,zbiorczo[],2,0)</f>
        <v>1212</v>
      </c>
      <c r="L53" s="114"/>
      <c r="M53" s="114"/>
      <c r="N53" s="89"/>
      <c r="O53" s="71"/>
      <c r="P53" s="71"/>
    </row>
    <row r="54" spans="2:18">
      <c r="B54" s="85">
        <v>12</v>
      </c>
      <c r="C54" s="42" t="s">
        <v>73</v>
      </c>
      <c r="D54" s="389"/>
      <c r="E54" s="128">
        <v>80</v>
      </c>
      <c r="F54" s="128">
        <v>207</v>
      </c>
      <c r="G54" s="128">
        <v>260</v>
      </c>
      <c r="H54" s="128">
        <v>170</v>
      </c>
      <c r="I54" s="128">
        <v>24.2</v>
      </c>
      <c r="J54" s="128">
        <v>1</v>
      </c>
      <c r="K54" s="12">
        <f>VLOOKUP(C54,zbiorczo[],2,0)</f>
        <v>1362</v>
      </c>
      <c r="L54" s="114"/>
      <c r="M54" s="114"/>
      <c r="N54" s="89"/>
      <c r="O54" s="71"/>
      <c r="P54" s="71"/>
    </row>
    <row r="55" spans="2:18">
      <c r="B55" s="85">
        <v>13</v>
      </c>
      <c r="C55" s="42" t="s">
        <v>74</v>
      </c>
      <c r="D55" s="389"/>
      <c r="E55" s="128">
        <v>100</v>
      </c>
      <c r="F55" s="128">
        <v>222</v>
      </c>
      <c r="G55" s="128">
        <v>330</v>
      </c>
      <c r="H55" s="128">
        <v>172</v>
      </c>
      <c r="I55" s="128">
        <v>31.3</v>
      </c>
      <c r="J55" s="128">
        <v>1</v>
      </c>
      <c r="K55" s="12">
        <f>VLOOKUP(C55,zbiorczo[],2,0)</f>
        <v>1674</v>
      </c>
      <c r="L55" s="114"/>
      <c r="M55" s="114"/>
      <c r="N55" s="89"/>
      <c r="O55" s="71"/>
      <c r="P55" s="71"/>
    </row>
    <row r="56" spans="2:18" s="73" customFormat="1">
      <c r="B56" s="79">
        <v>14</v>
      </c>
      <c r="C56" s="80" t="s">
        <v>413</v>
      </c>
      <c r="D56" s="389"/>
      <c r="E56" s="81">
        <v>110</v>
      </c>
      <c r="F56" s="81">
        <v>214</v>
      </c>
      <c r="G56" s="81">
        <v>307</v>
      </c>
      <c r="H56" s="81">
        <v>168</v>
      </c>
      <c r="I56" s="81">
        <v>29.5</v>
      </c>
      <c r="J56" s="81">
        <v>1</v>
      </c>
      <c r="K56" s="12">
        <f>VLOOKUP(C56,zbiorczo[],2,0)</f>
        <v>1634</v>
      </c>
      <c r="L56" s="114"/>
      <c r="M56" s="114"/>
      <c r="N56" s="89"/>
      <c r="O56" s="71"/>
      <c r="P56" s="71"/>
      <c r="R56" s="71"/>
    </row>
    <row r="57" spans="2:18">
      <c r="B57" s="85">
        <v>15</v>
      </c>
      <c r="C57" s="42" t="s">
        <v>75</v>
      </c>
      <c r="D57" s="389"/>
      <c r="E57" s="128">
        <v>120</v>
      </c>
      <c r="F57" s="128">
        <v>224</v>
      </c>
      <c r="G57" s="128">
        <v>408</v>
      </c>
      <c r="H57" s="128">
        <v>177</v>
      </c>
      <c r="I57" s="128">
        <v>37</v>
      </c>
      <c r="J57" s="128">
        <v>1</v>
      </c>
      <c r="K57" s="12">
        <f>VLOOKUP(C57,zbiorczo[],2,0)</f>
        <v>1875</v>
      </c>
      <c r="L57" s="114"/>
      <c r="M57" s="114"/>
      <c r="N57" s="89"/>
      <c r="O57" s="71"/>
      <c r="P57" s="71"/>
    </row>
    <row r="58" spans="2:18">
      <c r="B58" s="85">
        <v>16</v>
      </c>
      <c r="C58" s="42" t="s">
        <v>76</v>
      </c>
      <c r="D58" s="389"/>
      <c r="E58" s="128">
        <v>160</v>
      </c>
      <c r="F58" s="128">
        <v>240</v>
      </c>
      <c r="G58" s="128">
        <v>483</v>
      </c>
      <c r="H58" s="128">
        <v>170</v>
      </c>
      <c r="I58" s="128">
        <v>45.5</v>
      </c>
      <c r="J58" s="128">
        <v>1</v>
      </c>
      <c r="K58" s="12">
        <f>VLOOKUP(C58,zbiorczo[],2,0)</f>
        <v>2383</v>
      </c>
      <c r="L58" s="114"/>
      <c r="M58" s="114"/>
      <c r="N58" s="89"/>
      <c r="O58" s="71"/>
      <c r="P58" s="71"/>
    </row>
    <row r="59" spans="2:18">
      <c r="B59" s="85">
        <v>17</v>
      </c>
      <c r="C59" s="42" t="s">
        <v>77</v>
      </c>
      <c r="D59" s="389"/>
      <c r="E59" s="128">
        <v>200</v>
      </c>
      <c r="F59" s="128">
        <v>224</v>
      </c>
      <c r="G59" s="128">
        <v>522</v>
      </c>
      <c r="H59" s="128">
        <v>238</v>
      </c>
      <c r="I59" s="128">
        <v>61.5</v>
      </c>
      <c r="J59" s="128">
        <v>1</v>
      </c>
      <c r="K59" s="12">
        <f>VLOOKUP(C59,zbiorczo[],2,0)</f>
        <v>3173</v>
      </c>
      <c r="L59" s="114"/>
      <c r="M59" s="114"/>
      <c r="N59" s="89"/>
      <c r="O59" s="71"/>
      <c r="P59" s="71"/>
    </row>
    <row r="60" spans="2:18" ht="15.75" thickBot="1">
      <c r="B60" s="4">
        <v>18</v>
      </c>
      <c r="C60" s="47" t="s">
        <v>416</v>
      </c>
      <c r="D60" s="390"/>
      <c r="E60" s="121">
        <v>250</v>
      </c>
      <c r="F60" s="121">
        <v>224</v>
      </c>
      <c r="G60" s="121">
        <v>522</v>
      </c>
      <c r="H60" s="121">
        <v>238</v>
      </c>
      <c r="I60" s="48">
        <v>73.2</v>
      </c>
      <c r="J60" s="121">
        <v>1</v>
      </c>
      <c r="K60" s="13">
        <f>VLOOKUP(C60,zbiorczo[],2,0)</f>
        <v>3623</v>
      </c>
      <c r="L60" s="114"/>
      <c r="M60" s="114"/>
      <c r="N60" s="89"/>
      <c r="O60" s="71"/>
      <c r="P60" s="71"/>
    </row>
    <row r="61" spans="2:18">
      <c r="B61" s="66"/>
      <c r="C61" s="66"/>
      <c r="D61" s="66"/>
      <c r="E61" s="66"/>
      <c r="F61" s="66"/>
      <c r="G61" s="66"/>
      <c r="H61" s="66"/>
      <c r="I61" s="66"/>
      <c r="J61" s="66"/>
      <c r="K61" s="5"/>
      <c r="L61" s="114"/>
      <c r="M61" s="114"/>
      <c r="N61" s="89"/>
      <c r="O61" s="89"/>
    </row>
    <row r="62" spans="2:18" ht="15.75">
      <c r="B62" s="95"/>
      <c r="C62" s="95"/>
      <c r="D62" s="96"/>
      <c r="E62" s="95"/>
      <c r="F62" s="95"/>
      <c r="G62" s="95"/>
      <c r="H62" s="95"/>
      <c r="I62" s="95"/>
      <c r="J62" s="95"/>
      <c r="K62" s="97"/>
      <c r="L62" s="114"/>
      <c r="M62" s="114"/>
      <c r="N62" s="89"/>
      <c r="O62" s="89"/>
    </row>
    <row r="63" spans="2:18" ht="18.75">
      <c r="B63" s="284" t="s">
        <v>1866</v>
      </c>
      <c r="C63" s="284"/>
      <c r="D63" s="284"/>
      <c r="E63" s="284"/>
      <c r="F63" s="284"/>
      <c r="G63" s="284"/>
      <c r="H63" s="284"/>
      <c r="I63" s="284"/>
      <c r="J63" s="284"/>
      <c r="K63" s="284"/>
      <c r="L63" s="114"/>
      <c r="M63" s="114"/>
      <c r="N63" s="89"/>
      <c r="O63" s="89"/>
    </row>
    <row r="64" spans="2:18" ht="19.5" customHeight="1" thickBot="1">
      <c r="B64" s="393" t="s">
        <v>1867</v>
      </c>
      <c r="C64" s="393"/>
      <c r="D64" s="393"/>
      <c r="E64" s="95"/>
      <c r="F64" s="95"/>
      <c r="G64" s="95"/>
      <c r="H64" s="95"/>
      <c r="I64" s="95"/>
      <c r="J64" s="95"/>
      <c r="K64" s="97"/>
      <c r="L64" s="114"/>
      <c r="M64" s="114"/>
      <c r="N64" s="89"/>
      <c r="O64" s="89"/>
    </row>
    <row r="65" spans="2:16" ht="15" customHeight="1">
      <c r="B65" s="373" t="s">
        <v>458</v>
      </c>
      <c r="C65" s="376" t="s">
        <v>459</v>
      </c>
      <c r="D65" s="379" t="s">
        <v>0</v>
      </c>
      <c r="E65" s="366" t="s">
        <v>408</v>
      </c>
      <c r="F65" s="122" t="s">
        <v>1</v>
      </c>
      <c r="G65" s="122" t="s">
        <v>2</v>
      </c>
      <c r="H65" s="122" t="s">
        <v>3</v>
      </c>
      <c r="I65" s="379" t="s">
        <v>460</v>
      </c>
      <c r="J65" s="379" t="s">
        <v>461</v>
      </c>
      <c r="K65" s="383" t="s">
        <v>455</v>
      </c>
      <c r="L65" s="114"/>
      <c r="M65" s="114"/>
      <c r="N65" s="89"/>
      <c r="O65" s="89"/>
    </row>
    <row r="66" spans="2:16">
      <c r="B66" s="374"/>
      <c r="C66" s="377"/>
      <c r="D66" s="380"/>
      <c r="E66" s="367"/>
      <c r="F66" s="123" t="s">
        <v>452</v>
      </c>
      <c r="G66" s="123" t="s">
        <v>453</v>
      </c>
      <c r="H66" s="123" t="s">
        <v>454</v>
      </c>
      <c r="I66" s="381"/>
      <c r="J66" s="382"/>
      <c r="K66" s="384"/>
      <c r="L66" s="114"/>
      <c r="M66" s="114"/>
      <c r="N66" s="89"/>
      <c r="O66" s="89"/>
    </row>
    <row r="67" spans="2:16" ht="15.75" thickBot="1">
      <c r="B67" s="375"/>
      <c r="C67" s="378"/>
      <c r="D67" s="53" t="s">
        <v>4</v>
      </c>
      <c r="E67" s="53" t="s">
        <v>5</v>
      </c>
      <c r="F67" s="385" t="s">
        <v>6</v>
      </c>
      <c r="G67" s="386"/>
      <c r="H67" s="387"/>
      <c r="I67" s="53" t="s">
        <v>7</v>
      </c>
      <c r="J67" s="53" t="s">
        <v>462</v>
      </c>
      <c r="K67" s="54" t="s">
        <v>407</v>
      </c>
      <c r="L67" s="114"/>
      <c r="M67" s="114"/>
      <c r="N67" s="89"/>
      <c r="O67" s="89"/>
    </row>
    <row r="68" spans="2:16" ht="15.75" customHeight="1">
      <c r="B68" s="10">
        <v>1</v>
      </c>
      <c r="C68" s="45" t="s">
        <v>39</v>
      </c>
      <c r="D68" s="388">
        <v>12</v>
      </c>
      <c r="E68" s="127">
        <v>57.1</v>
      </c>
      <c r="F68" s="127">
        <v>222</v>
      </c>
      <c r="G68" s="127">
        <v>277</v>
      </c>
      <c r="H68" s="127">
        <v>106</v>
      </c>
      <c r="I68" s="127">
        <v>17.3</v>
      </c>
      <c r="J68" s="127">
        <v>1</v>
      </c>
      <c r="K68" s="35">
        <f>VLOOKUP(C68,zbiorczo[],2,0)</f>
        <v>980</v>
      </c>
      <c r="L68" s="114"/>
      <c r="M68" s="114"/>
      <c r="N68" s="89"/>
      <c r="O68" s="89"/>
      <c r="P68" s="71"/>
    </row>
    <row r="69" spans="2:16" ht="15.75" customHeight="1">
      <c r="B69" s="3">
        <v>2</v>
      </c>
      <c r="C69" s="42" t="s">
        <v>40</v>
      </c>
      <c r="D69" s="389"/>
      <c r="E69" s="128">
        <v>72.7</v>
      </c>
      <c r="F69" s="128">
        <v>187</v>
      </c>
      <c r="G69" s="128">
        <v>564</v>
      </c>
      <c r="H69" s="128">
        <v>114</v>
      </c>
      <c r="I69" s="128">
        <v>26</v>
      </c>
      <c r="J69" s="128">
        <v>1</v>
      </c>
      <c r="K69" s="12">
        <f>VLOOKUP(C69,zbiorczo[],2,0)</f>
        <v>1478</v>
      </c>
      <c r="L69" s="114"/>
      <c r="M69" s="114"/>
      <c r="N69" s="89"/>
      <c r="O69" s="89"/>
      <c r="P69" s="71"/>
    </row>
    <row r="70" spans="2:16">
      <c r="B70" s="3">
        <v>3</v>
      </c>
      <c r="C70" s="42" t="s">
        <v>41</v>
      </c>
      <c r="D70" s="389"/>
      <c r="E70" s="128">
        <v>103.8</v>
      </c>
      <c r="F70" s="128">
        <v>235</v>
      </c>
      <c r="G70" s="128">
        <v>507</v>
      </c>
      <c r="H70" s="128">
        <v>106</v>
      </c>
      <c r="I70" s="128">
        <v>30.8</v>
      </c>
      <c r="J70" s="128">
        <v>1</v>
      </c>
      <c r="K70" s="12">
        <f>VLOOKUP(C70,zbiorczo[],2,0)</f>
        <v>1800</v>
      </c>
      <c r="L70" s="114"/>
      <c r="M70" s="114"/>
      <c r="N70" s="89"/>
      <c r="O70" s="89"/>
      <c r="P70" s="71"/>
    </row>
    <row r="71" spans="2:16">
      <c r="B71" s="3">
        <v>4</v>
      </c>
      <c r="C71" s="42" t="s">
        <v>42</v>
      </c>
      <c r="D71" s="389"/>
      <c r="E71" s="128">
        <v>129.69999999999999</v>
      </c>
      <c r="F71" s="128">
        <v>288</v>
      </c>
      <c r="G71" s="128">
        <v>550</v>
      </c>
      <c r="H71" s="128">
        <v>110</v>
      </c>
      <c r="I71" s="128">
        <v>39</v>
      </c>
      <c r="J71" s="128">
        <v>1</v>
      </c>
      <c r="K71" s="12">
        <f>VLOOKUP(C71,zbiorczo[],2,0)</f>
        <v>2190</v>
      </c>
      <c r="L71" s="114"/>
      <c r="M71" s="114"/>
      <c r="N71" s="89"/>
      <c r="O71" s="89"/>
      <c r="P71" s="71"/>
    </row>
    <row r="72" spans="2:16" ht="15.75" customHeight="1">
      <c r="B72" s="3">
        <v>5</v>
      </c>
      <c r="C72" s="42" t="s">
        <v>43</v>
      </c>
      <c r="D72" s="389"/>
      <c r="E72" s="128">
        <v>150</v>
      </c>
      <c r="F72" s="128">
        <v>288</v>
      </c>
      <c r="G72" s="128">
        <v>550</v>
      </c>
      <c r="H72" s="128">
        <v>110</v>
      </c>
      <c r="I72" s="128">
        <v>47.5</v>
      </c>
      <c r="J72" s="128">
        <v>1</v>
      </c>
      <c r="K72" s="12">
        <f>VLOOKUP(C72,zbiorczo[],2,0)</f>
        <v>2455</v>
      </c>
      <c r="L72" s="114"/>
      <c r="M72" s="114"/>
      <c r="N72" s="89"/>
      <c r="O72" s="89"/>
      <c r="P72" s="71"/>
    </row>
    <row r="73" spans="2:16">
      <c r="B73" s="66"/>
      <c r="C73" s="66"/>
      <c r="D73" s="66"/>
      <c r="E73" s="66"/>
      <c r="F73" s="66"/>
      <c r="G73" s="66"/>
      <c r="H73" s="66"/>
      <c r="I73" s="66"/>
      <c r="J73" s="66"/>
      <c r="K73" s="132"/>
      <c r="L73" s="133"/>
      <c r="M73" s="133"/>
    </row>
    <row r="74" spans="2:16" ht="15.75">
      <c r="B74" s="95"/>
      <c r="C74" s="95"/>
      <c r="D74" s="96"/>
      <c r="E74" s="95"/>
      <c r="F74" s="95"/>
      <c r="G74" s="95"/>
      <c r="H74" s="95"/>
      <c r="I74" s="95"/>
      <c r="J74" s="95"/>
      <c r="K74" s="97"/>
      <c r="L74" s="119"/>
      <c r="M74" s="119"/>
    </row>
    <row r="75" spans="2:16" ht="18.75">
      <c r="B75" s="284" t="s">
        <v>1868</v>
      </c>
      <c r="C75" s="284"/>
      <c r="D75" s="284"/>
      <c r="E75" s="284"/>
      <c r="F75" s="284"/>
      <c r="G75" s="284"/>
      <c r="H75" s="284"/>
      <c r="I75" s="284"/>
      <c r="J75" s="284"/>
      <c r="K75" s="284"/>
      <c r="L75" s="110"/>
      <c r="M75" s="110"/>
    </row>
    <row r="76" spans="2:16" ht="19.5" customHeight="1" thickBot="1">
      <c r="B76" s="392"/>
      <c r="C76" s="392"/>
      <c r="D76" s="392"/>
      <c r="E76" s="95"/>
      <c r="F76" s="95"/>
      <c r="G76" s="95"/>
      <c r="H76" s="95"/>
      <c r="I76" s="95"/>
      <c r="J76" s="95"/>
      <c r="K76" s="97"/>
      <c r="L76" s="119"/>
      <c r="M76" s="119"/>
    </row>
    <row r="77" spans="2:16" ht="15" customHeight="1">
      <c r="B77" s="373" t="s">
        <v>458</v>
      </c>
      <c r="C77" s="376" t="s">
        <v>459</v>
      </c>
      <c r="D77" s="379" t="s">
        <v>0</v>
      </c>
      <c r="E77" s="391" t="s">
        <v>408</v>
      </c>
      <c r="F77" s="122" t="s">
        <v>1</v>
      </c>
      <c r="G77" s="122" t="s">
        <v>2</v>
      </c>
      <c r="H77" s="122" t="s">
        <v>3</v>
      </c>
      <c r="I77" s="379" t="s">
        <v>460</v>
      </c>
      <c r="J77" s="379" t="s">
        <v>461</v>
      </c>
      <c r="K77" s="383" t="s">
        <v>455</v>
      </c>
      <c r="L77" s="113"/>
      <c r="M77" s="113"/>
    </row>
    <row r="78" spans="2:16">
      <c r="B78" s="374"/>
      <c r="C78" s="377"/>
      <c r="D78" s="380"/>
      <c r="E78" s="367"/>
      <c r="F78" s="123" t="s">
        <v>452</v>
      </c>
      <c r="G78" s="123" t="s">
        <v>453</v>
      </c>
      <c r="H78" s="123" t="s">
        <v>454</v>
      </c>
      <c r="I78" s="381"/>
      <c r="J78" s="382"/>
      <c r="K78" s="384"/>
      <c r="L78" s="113"/>
      <c r="M78" s="113"/>
    </row>
    <row r="79" spans="2:16" ht="15.75" thickBot="1">
      <c r="B79" s="375"/>
      <c r="C79" s="378"/>
      <c r="D79" s="53" t="s">
        <v>4</v>
      </c>
      <c r="E79" s="53" t="s">
        <v>5</v>
      </c>
      <c r="F79" s="385" t="s">
        <v>6</v>
      </c>
      <c r="G79" s="386"/>
      <c r="H79" s="387"/>
      <c r="I79" s="53" t="s">
        <v>7</v>
      </c>
      <c r="J79" s="53" t="s">
        <v>462</v>
      </c>
      <c r="K79" s="54" t="s">
        <v>407</v>
      </c>
      <c r="L79" s="113"/>
      <c r="M79" s="113"/>
    </row>
    <row r="80" spans="2:16">
      <c r="B80" s="10">
        <v>1</v>
      </c>
      <c r="C80" s="45" t="s">
        <v>44</v>
      </c>
      <c r="D80" s="388">
        <v>2</v>
      </c>
      <c r="E80" s="127">
        <v>100</v>
      </c>
      <c r="F80" s="127">
        <v>212</v>
      </c>
      <c r="G80" s="127">
        <v>170</v>
      </c>
      <c r="H80" s="127">
        <v>72</v>
      </c>
      <c r="I80" s="127">
        <v>6</v>
      </c>
      <c r="J80" s="127">
        <v>1</v>
      </c>
      <c r="K80" s="99" t="s">
        <v>403</v>
      </c>
      <c r="L80" s="115"/>
      <c r="M80" s="115"/>
      <c r="N80" s="98"/>
    </row>
    <row r="81" spans="2:13">
      <c r="B81" s="3">
        <v>2</v>
      </c>
      <c r="C81" s="42" t="s">
        <v>45</v>
      </c>
      <c r="D81" s="389"/>
      <c r="E81" s="128">
        <v>200</v>
      </c>
      <c r="F81" s="128">
        <v>350</v>
      </c>
      <c r="G81" s="128">
        <v>170</v>
      </c>
      <c r="H81" s="128">
        <v>110</v>
      </c>
      <c r="I81" s="128">
        <v>12.9</v>
      </c>
      <c r="J81" s="128">
        <v>1</v>
      </c>
      <c r="K81" s="100" t="s">
        <v>403</v>
      </c>
      <c r="L81" s="115"/>
      <c r="M81" s="115"/>
    </row>
    <row r="82" spans="2:13">
      <c r="B82" s="3">
        <v>3</v>
      </c>
      <c r="C82" s="42" t="s">
        <v>46</v>
      </c>
      <c r="D82" s="389"/>
      <c r="E82" s="128">
        <v>300</v>
      </c>
      <c r="F82" s="128">
        <v>350</v>
      </c>
      <c r="G82" s="128">
        <v>170</v>
      </c>
      <c r="H82" s="128">
        <v>150</v>
      </c>
      <c r="I82" s="128">
        <v>17.7</v>
      </c>
      <c r="J82" s="128">
        <v>1</v>
      </c>
      <c r="K82" s="100" t="s">
        <v>403</v>
      </c>
      <c r="L82" s="115"/>
      <c r="M82" s="115"/>
    </row>
    <row r="83" spans="2:13">
      <c r="B83" s="3">
        <v>4</v>
      </c>
      <c r="C83" s="42" t="s">
        <v>47</v>
      </c>
      <c r="D83" s="389"/>
      <c r="E83" s="128">
        <v>400</v>
      </c>
      <c r="F83" s="128">
        <v>350</v>
      </c>
      <c r="G83" s="128">
        <v>210</v>
      </c>
      <c r="H83" s="128">
        <v>175</v>
      </c>
      <c r="I83" s="128">
        <v>24.3</v>
      </c>
      <c r="J83" s="128">
        <v>1</v>
      </c>
      <c r="K83" s="100" t="s">
        <v>403</v>
      </c>
      <c r="L83" s="115"/>
      <c r="M83" s="115"/>
    </row>
    <row r="84" spans="2:13">
      <c r="B84" s="3">
        <v>5</v>
      </c>
      <c r="C84" s="42" t="s">
        <v>48</v>
      </c>
      <c r="D84" s="389"/>
      <c r="E84" s="128">
        <v>500</v>
      </c>
      <c r="F84" s="128">
        <v>350</v>
      </c>
      <c r="G84" s="128">
        <v>240</v>
      </c>
      <c r="H84" s="128">
        <v>175</v>
      </c>
      <c r="I84" s="128">
        <v>29.3</v>
      </c>
      <c r="J84" s="128">
        <v>1</v>
      </c>
      <c r="K84" s="100" t="s">
        <v>403</v>
      </c>
      <c r="L84" s="115"/>
      <c r="M84" s="115"/>
    </row>
    <row r="85" spans="2:13">
      <c r="B85" s="3">
        <v>6</v>
      </c>
      <c r="C85" s="42" t="s">
        <v>49</v>
      </c>
      <c r="D85" s="389"/>
      <c r="E85" s="128">
        <v>600</v>
      </c>
      <c r="F85" s="128">
        <v>350</v>
      </c>
      <c r="G85" s="128">
        <v>300</v>
      </c>
      <c r="H85" s="128">
        <v>175</v>
      </c>
      <c r="I85" s="128">
        <v>35.700000000000003</v>
      </c>
      <c r="J85" s="128">
        <v>1</v>
      </c>
      <c r="K85" s="100" t="s">
        <v>403</v>
      </c>
      <c r="L85" s="115"/>
      <c r="M85" s="115"/>
    </row>
    <row r="86" spans="2:13">
      <c r="B86" s="3">
        <v>7</v>
      </c>
      <c r="C86" s="42" t="s">
        <v>50</v>
      </c>
      <c r="D86" s="389"/>
      <c r="E86" s="128">
        <v>800</v>
      </c>
      <c r="F86" s="128">
        <v>350</v>
      </c>
      <c r="G86" s="128">
        <v>410</v>
      </c>
      <c r="H86" s="128">
        <v>175</v>
      </c>
      <c r="I86" s="128">
        <v>47</v>
      </c>
      <c r="J86" s="128">
        <v>1</v>
      </c>
      <c r="K86" s="100" t="s">
        <v>403</v>
      </c>
      <c r="L86" s="115"/>
      <c r="M86" s="115"/>
    </row>
    <row r="87" spans="2:13">
      <c r="B87" s="3">
        <v>8</v>
      </c>
      <c r="C87" s="42" t="s">
        <v>51</v>
      </c>
      <c r="D87" s="389"/>
      <c r="E87" s="128">
        <v>1000</v>
      </c>
      <c r="F87" s="128">
        <v>350</v>
      </c>
      <c r="G87" s="128">
        <v>475</v>
      </c>
      <c r="H87" s="128">
        <v>175</v>
      </c>
      <c r="I87" s="128">
        <v>59</v>
      </c>
      <c r="J87" s="128">
        <v>1</v>
      </c>
      <c r="K87" s="100" t="s">
        <v>403</v>
      </c>
      <c r="L87" s="115"/>
      <c r="M87" s="115"/>
    </row>
    <row r="88" spans="2:13">
      <c r="B88" s="3">
        <v>9</v>
      </c>
      <c r="C88" s="42" t="s">
        <v>52</v>
      </c>
      <c r="D88" s="389"/>
      <c r="E88" s="128">
        <v>1600</v>
      </c>
      <c r="F88" s="128">
        <v>345</v>
      </c>
      <c r="G88" s="128">
        <v>476</v>
      </c>
      <c r="H88" s="128">
        <v>337</v>
      </c>
      <c r="I88" s="128">
        <v>125</v>
      </c>
      <c r="J88" s="128">
        <v>1</v>
      </c>
      <c r="K88" s="100" t="s">
        <v>403</v>
      </c>
      <c r="L88" s="115"/>
      <c r="M88" s="115"/>
    </row>
    <row r="89" spans="2:13">
      <c r="B89" s="3">
        <v>10</v>
      </c>
      <c r="C89" s="42" t="s">
        <v>53</v>
      </c>
      <c r="D89" s="389"/>
      <c r="E89" s="128">
        <v>2000</v>
      </c>
      <c r="F89" s="128">
        <v>349</v>
      </c>
      <c r="G89" s="128">
        <v>490</v>
      </c>
      <c r="H89" s="128">
        <v>350</v>
      </c>
      <c r="I89" s="128">
        <v>120.5</v>
      </c>
      <c r="J89" s="128">
        <v>1</v>
      </c>
      <c r="K89" s="100" t="s">
        <v>403</v>
      </c>
      <c r="L89" s="115"/>
      <c r="M89" s="115"/>
    </row>
    <row r="90" spans="2:13" ht="15.75" thickBot="1">
      <c r="B90" s="4">
        <v>11</v>
      </c>
      <c r="C90" s="43" t="s">
        <v>54</v>
      </c>
      <c r="D90" s="390"/>
      <c r="E90" s="129">
        <v>3000</v>
      </c>
      <c r="F90" s="129">
        <v>347</v>
      </c>
      <c r="G90" s="129">
        <v>709</v>
      </c>
      <c r="H90" s="129">
        <v>350</v>
      </c>
      <c r="I90" s="129">
        <v>180</v>
      </c>
      <c r="J90" s="129">
        <v>1</v>
      </c>
      <c r="K90" s="101" t="s">
        <v>403</v>
      </c>
      <c r="L90" s="115"/>
      <c r="M90" s="115"/>
    </row>
  </sheetData>
  <mergeCells count="55">
    <mergeCell ref="K77:K78"/>
    <mergeCell ref="F79:H79"/>
    <mergeCell ref="D80:D90"/>
    <mergeCell ref="B77:B79"/>
    <mergeCell ref="C77:C79"/>
    <mergeCell ref="D77:D78"/>
    <mergeCell ref="E77:E78"/>
    <mergeCell ref="I77:I78"/>
    <mergeCell ref="J77:J78"/>
    <mergeCell ref="B76:D76"/>
    <mergeCell ref="K40:K41"/>
    <mergeCell ref="F42:H42"/>
    <mergeCell ref="D43:D60"/>
    <mergeCell ref="B63:K63"/>
    <mergeCell ref="B64:D64"/>
    <mergeCell ref="B65:B67"/>
    <mergeCell ref="C65:C67"/>
    <mergeCell ref="D65:D66"/>
    <mergeCell ref="E65:E66"/>
    <mergeCell ref="I65:I66"/>
    <mergeCell ref="J65:J66"/>
    <mergeCell ref="K65:K66"/>
    <mergeCell ref="F67:H67"/>
    <mergeCell ref="D68:D72"/>
    <mergeCell ref="B75:K75"/>
    <mergeCell ref="D32:D34"/>
    <mergeCell ref="B38:K38"/>
    <mergeCell ref="B40:B42"/>
    <mergeCell ref="C40:C42"/>
    <mergeCell ref="D40:D41"/>
    <mergeCell ref="E40:E41"/>
    <mergeCell ref="I40:I41"/>
    <mergeCell ref="J40:J41"/>
    <mergeCell ref="D12:D16"/>
    <mergeCell ref="D17:D24"/>
    <mergeCell ref="B27:K27"/>
    <mergeCell ref="B29:B31"/>
    <mergeCell ref="C29:C31"/>
    <mergeCell ref="D29:D30"/>
    <mergeCell ref="E29:E30"/>
    <mergeCell ref="I29:I30"/>
    <mergeCell ref="J29:J30"/>
    <mergeCell ref="K29:K30"/>
    <mergeCell ref="F31:H31"/>
    <mergeCell ref="B1:K3"/>
    <mergeCell ref="G5:I5"/>
    <mergeCell ref="B7:K7"/>
    <mergeCell ref="B9:B11"/>
    <mergeCell ref="C9:C11"/>
    <mergeCell ref="D9:D10"/>
    <mergeCell ref="E9:E10"/>
    <mergeCell ref="I9:I10"/>
    <mergeCell ref="J9:J10"/>
    <mergeCell ref="K9:K10"/>
    <mergeCell ref="F11:H11"/>
  </mergeCells>
  <hyperlinks>
    <hyperlink ref="K80" r:id="rId1" display="(" xr:uid="{00000000-0004-0000-0400-000000000000}"/>
    <hyperlink ref="K80:N80" r:id="rId2" display="*" xr:uid="{00000000-0004-0000-0400-000001000000}"/>
    <hyperlink ref="K81" r:id="rId3" display="(" xr:uid="{00000000-0004-0000-0400-000002000000}"/>
    <hyperlink ref="K82" r:id="rId4" display="(" xr:uid="{00000000-0004-0000-0400-000003000000}"/>
    <hyperlink ref="K83" r:id="rId5" display="(" xr:uid="{00000000-0004-0000-0400-000004000000}"/>
    <hyperlink ref="K90" r:id="rId6" display="(" xr:uid="{00000000-0004-0000-0400-000005000000}"/>
    <hyperlink ref="K89" r:id="rId7" display="(" xr:uid="{00000000-0004-0000-0400-000006000000}"/>
    <hyperlink ref="K88" r:id="rId8" display="(" xr:uid="{00000000-0004-0000-0400-000007000000}"/>
    <hyperlink ref="K87" r:id="rId9" display="(" xr:uid="{00000000-0004-0000-0400-000008000000}"/>
    <hyperlink ref="K86" r:id="rId10" display="(" xr:uid="{00000000-0004-0000-0400-000009000000}"/>
    <hyperlink ref="K85" r:id="rId11" display="(" xr:uid="{00000000-0004-0000-0400-00000A000000}"/>
    <hyperlink ref="K84" r:id="rId12" display="(" xr:uid="{00000000-0004-0000-0400-00000B000000}"/>
  </hyperlinks>
  <printOptions horizontalCentered="1"/>
  <pageMargins left="0.19685039370078741" right="0.19685039370078741" top="1.7716535433070868" bottom="0" header="0.31496062992125984" footer="0.39370078740157483"/>
  <pageSetup paperSize="9" orientation="portrait" r:id="rId13"/>
  <headerFooter scaleWithDoc="0">
    <oddHeader>&amp;L&amp;G</oddHeader>
    <oddFooter xml:space="preserve">&amp;C&amp;K01+048Podane ceny mogą ulec zmianie. Prices are subject to change without notice.
</oddFooter>
  </headerFooter>
  <rowBreaks count="2" manualBreakCount="2">
    <brk id="37" max="11" man="1"/>
    <brk id="74" max="11" man="1"/>
  </rowBreaks>
  <drawing r:id="rId14"/>
  <legacyDrawingHF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B2:P39"/>
  <sheetViews>
    <sheetView showGridLines="0" view="pageBreakPreview" zoomScaleNormal="100" zoomScaleSheetLayoutView="100" workbookViewId="0">
      <selection activeCell="B55" sqref="B55"/>
    </sheetView>
  </sheetViews>
  <sheetFormatPr defaultColWidth="9.140625" defaultRowHeight="15"/>
  <cols>
    <col min="1" max="1" width="5" style="2" customWidth="1"/>
    <col min="2" max="2" width="3.85546875" style="2" customWidth="1"/>
    <col min="3" max="3" width="12.42578125" style="2" customWidth="1"/>
    <col min="4" max="4" width="4.28515625" style="2" customWidth="1"/>
    <col min="5" max="5" width="5.85546875" style="2" customWidth="1"/>
    <col min="6" max="6" width="8.5703125" style="2" customWidth="1"/>
    <col min="7" max="7" width="7.28515625" style="2" customWidth="1"/>
    <col min="8" max="8" width="9" style="2" customWidth="1"/>
    <col min="9" max="9" width="11.5703125" style="2" customWidth="1"/>
    <col min="10" max="10" width="11" style="2" customWidth="1"/>
    <col min="11" max="11" width="7.5703125" style="2" customWidth="1"/>
    <col min="12" max="13" width="9.140625" style="2"/>
    <col min="14" max="14" width="9.28515625" style="2" customWidth="1"/>
    <col min="15" max="15" width="10.140625" style="2" bestFit="1" customWidth="1"/>
    <col min="16" max="16384" width="9.140625" style="2"/>
  </cols>
  <sheetData>
    <row r="2" spans="2:14" ht="15" customHeight="1">
      <c r="B2" s="295" t="s">
        <v>1869</v>
      </c>
      <c r="C2" s="295"/>
      <c r="D2" s="295"/>
      <c r="E2" s="295"/>
      <c r="F2" s="295"/>
      <c r="G2" s="295"/>
      <c r="H2" s="295"/>
      <c r="I2" s="295"/>
      <c r="J2" s="295"/>
      <c r="K2" s="295"/>
    </row>
    <row r="3" spans="2:14" ht="1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2:14" ht="15" customHeight="1"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2:14" ht="5.25" customHeight="1">
      <c r="D5" s="87"/>
      <c r="E5" s="87"/>
      <c r="F5" s="87"/>
      <c r="G5" s="87"/>
      <c r="H5" s="87"/>
      <c r="I5" s="87"/>
      <c r="J5" s="87"/>
    </row>
    <row r="6" spans="2:14" ht="24" customHeight="1">
      <c r="D6" s="87"/>
      <c r="E6" s="87"/>
      <c r="F6" s="87"/>
      <c r="G6" s="359"/>
      <c r="H6" s="359"/>
      <c r="I6" s="359"/>
      <c r="J6" s="87"/>
    </row>
    <row r="8" spans="2:14" ht="18.75">
      <c r="B8" s="284" t="s">
        <v>1870</v>
      </c>
      <c r="C8" s="284"/>
      <c r="D8" s="284"/>
      <c r="E8" s="284"/>
      <c r="F8" s="284"/>
      <c r="G8" s="284"/>
      <c r="H8" s="284"/>
      <c r="I8" s="284"/>
      <c r="J8" s="284"/>
      <c r="K8" s="284"/>
    </row>
    <row r="9" spans="2:14" ht="15.75" thickBot="1"/>
    <row r="10" spans="2:14" s="11" customFormat="1" ht="15.75" customHeight="1">
      <c r="B10" s="373" t="s">
        <v>458</v>
      </c>
      <c r="C10" s="376" t="s">
        <v>459</v>
      </c>
      <c r="D10" s="379" t="s">
        <v>0</v>
      </c>
      <c r="E10" s="366" t="s">
        <v>28</v>
      </c>
      <c r="F10" s="122" t="s">
        <v>1</v>
      </c>
      <c r="G10" s="122" t="s">
        <v>2</v>
      </c>
      <c r="H10" s="122" t="s">
        <v>3</v>
      </c>
      <c r="I10" s="379" t="s">
        <v>460</v>
      </c>
      <c r="J10" s="379" t="s">
        <v>461</v>
      </c>
      <c r="K10" s="383" t="s">
        <v>455</v>
      </c>
    </row>
    <row r="11" spans="2:14" s="11" customFormat="1">
      <c r="B11" s="374"/>
      <c r="C11" s="377"/>
      <c r="D11" s="380"/>
      <c r="E11" s="367"/>
      <c r="F11" s="123" t="s">
        <v>452</v>
      </c>
      <c r="G11" s="123" t="s">
        <v>453</v>
      </c>
      <c r="H11" s="123" t="s">
        <v>454</v>
      </c>
      <c r="I11" s="381"/>
      <c r="J11" s="382"/>
      <c r="K11" s="384"/>
    </row>
    <row r="12" spans="2:14" s="11" customFormat="1" ht="15.75" thickBot="1">
      <c r="B12" s="375"/>
      <c r="C12" s="378"/>
      <c r="D12" s="53" t="s">
        <v>4</v>
      </c>
      <c r="E12" s="53" t="s">
        <v>5</v>
      </c>
      <c r="F12" s="385" t="s">
        <v>6</v>
      </c>
      <c r="G12" s="386"/>
      <c r="H12" s="387"/>
      <c r="I12" s="53" t="s">
        <v>7</v>
      </c>
      <c r="J12" s="53" t="s">
        <v>1863</v>
      </c>
      <c r="K12" s="54" t="s">
        <v>407</v>
      </c>
      <c r="M12" s="70"/>
    </row>
    <row r="13" spans="2:14">
      <c r="B13" s="17">
        <v>1</v>
      </c>
      <c r="C13" s="134" t="s">
        <v>394</v>
      </c>
      <c r="D13" s="309">
        <v>12</v>
      </c>
      <c r="E13" s="135">
        <v>31</v>
      </c>
      <c r="F13" s="135">
        <v>167</v>
      </c>
      <c r="G13" s="135">
        <v>195</v>
      </c>
      <c r="H13" s="135">
        <v>130</v>
      </c>
      <c r="I13" s="135">
        <v>10.7</v>
      </c>
      <c r="J13" s="135">
        <v>1</v>
      </c>
      <c r="K13" s="250">
        <f>VLOOKUP(C13,zbiorczo[],2,0)</f>
        <v>0</v>
      </c>
      <c r="L13" s="88"/>
      <c r="M13" s="88"/>
      <c r="N13" s="69"/>
    </row>
    <row r="14" spans="2:14">
      <c r="B14" s="17">
        <v>2</v>
      </c>
      <c r="C14" s="134" t="s">
        <v>395</v>
      </c>
      <c r="D14" s="309"/>
      <c r="E14" s="135">
        <v>38</v>
      </c>
      <c r="F14" s="135">
        <v>170</v>
      </c>
      <c r="G14" s="135">
        <v>197</v>
      </c>
      <c r="H14" s="135">
        <v>165</v>
      </c>
      <c r="I14" s="135">
        <v>13.5</v>
      </c>
      <c r="J14" s="135">
        <v>1</v>
      </c>
      <c r="K14" s="250">
        <f>VLOOKUP(C14,zbiorczo[],2,0)</f>
        <v>0</v>
      </c>
      <c r="L14" s="88"/>
      <c r="M14" s="88"/>
      <c r="N14" s="69"/>
    </row>
    <row r="15" spans="2:14">
      <c r="B15" s="17">
        <v>3</v>
      </c>
      <c r="C15" s="134" t="s">
        <v>396</v>
      </c>
      <c r="D15" s="309"/>
      <c r="E15" s="135">
        <v>50</v>
      </c>
      <c r="F15" s="135">
        <v>211</v>
      </c>
      <c r="G15" s="135">
        <v>229</v>
      </c>
      <c r="H15" s="135">
        <v>138</v>
      </c>
      <c r="I15" s="135">
        <v>16.600000000000001</v>
      </c>
      <c r="J15" s="135">
        <v>1</v>
      </c>
      <c r="K15" s="250">
        <f>VLOOKUP(C15,zbiorczo[],2,0)</f>
        <v>0</v>
      </c>
      <c r="L15" s="88"/>
      <c r="M15" s="88"/>
      <c r="N15" s="69"/>
    </row>
    <row r="16" spans="2:14">
      <c r="B16" s="17">
        <v>4</v>
      </c>
      <c r="C16" s="134" t="s">
        <v>397</v>
      </c>
      <c r="D16" s="309"/>
      <c r="E16" s="135">
        <v>70</v>
      </c>
      <c r="F16" s="135">
        <v>214</v>
      </c>
      <c r="G16" s="135">
        <v>259</v>
      </c>
      <c r="H16" s="135">
        <v>168</v>
      </c>
      <c r="I16" s="135">
        <v>23</v>
      </c>
      <c r="J16" s="135">
        <v>1</v>
      </c>
      <c r="K16" s="250">
        <f>VLOOKUP(C16,zbiorczo[],2,0)</f>
        <v>0</v>
      </c>
      <c r="L16" s="88"/>
      <c r="M16" s="88"/>
      <c r="N16" s="69"/>
    </row>
    <row r="17" spans="2:16">
      <c r="B17" s="17">
        <v>5</v>
      </c>
      <c r="C17" s="134" t="s">
        <v>398</v>
      </c>
      <c r="D17" s="309"/>
      <c r="E17" s="135">
        <v>100</v>
      </c>
      <c r="F17" s="135">
        <v>218</v>
      </c>
      <c r="G17" s="135">
        <v>330</v>
      </c>
      <c r="H17" s="135">
        <v>173</v>
      </c>
      <c r="I17" s="135">
        <v>31</v>
      </c>
      <c r="J17" s="135">
        <v>1</v>
      </c>
      <c r="K17" s="250">
        <f>VLOOKUP(C17,zbiorczo[],2,0)</f>
        <v>0</v>
      </c>
      <c r="L17" s="88"/>
      <c r="M17" s="88"/>
      <c r="N17" s="69"/>
    </row>
    <row r="18" spans="2:16" s="73" customFormat="1">
      <c r="B18" s="82">
        <v>6</v>
      </c>
      <c r="C18" s="83" t="s">
        <v>417</v>
      </c>
      <c r="D18" s="371"/>
      <c r="E18" s="84">
        <v>135</v>
      </c>
      <c r="F18" s="84">
        <v>240</v>
      </c>
      <c r="G18" s="84">
        <v>485</v>
      </c>
      <c r="H18" s="84">
        <v>170</v>
      </c>
      <c r="I18" s="84">
        <v>44.2</v>
      </c>
      <c r="J18" s="84">
        <v>1</v>
      </c>
      <c r="K18" s="251">
        <f>VLOOKUP(C18,zbiorczo[],2,0)</f>
        <v>0</v>
      </c>
      <c r="L18" s="88"/>
      <c r="M18" s="88"/>
      <c r="N18" s="71"/>
      <c r="O18" s="89"/>
      <c r="P18" s="71"/>
    </row>
    <row r="19" spans="2:16" ht="15.75" thickBot="1">
      <c r="B19" s="20">
        <v>7</v>
      </c>
      <c r="C19" s="136" t="s">
        <v>399</v>
      </c>
      <c r="D19" s="310"/>
      <c r="E19" s="137">
        <v>200</v>
      </c>
      <c r="F19" s="137">
        <v>224</v>
      </c>
      <c r="G19" s="137">
        <v>522</v>
      </c>
      <c r="H19" s="137">
        <v>240</v>
      </c>
      <c r="I19" s="137">
        <v>62.9</v>
      </c>
      <c r="J19" s="138">
        <v>1</v>
      </c>
      <c r="K19" s="252">
        <f>VLOOKUP(C19,zbiorczo[],2,0)</f>
        <v>0</v>
      </c>
      <c r="L19" s="88"/>
      <c r="M19" s="88"/>
      <c r="N19" s="69"/>
    </row>
    <row r="21" spans="2:16" ht="18.75">
      <c r="B21" s="284" t="s">
        <v>1871</v>
      </c>
      <c r="C21" s="284"/>
      <c r="D21" s="284"/>
      <c r="E21" s="284"/>
      <c r="F21" s="284"/>
      <c r="G21" s="284"/>
      <c r="H21" s="284"/>
      <c r="I21" s="284"/>
      <c r="J21" s="284"/>
      <c r="K21" s="284"/>
    </row>
    <row r="22" spans="2:16" ht="15.75" thickBot="1"/>
    <row r="23" spans="2:16">
      <c r="B23" s="373" t="s">
        <v>458</v>
      </c>
      <c r="C23" s="376" t="s">
        <v>459</v>
      </c>
      <c r="D23" s="394" t="s">
        <v>0</v>
      </c>
      <c r="E23" s="394" t="s">
        <v>28</v>
      </c>
      <c r="F23" s="130" t="s">
        <v>1</v>
      </c>
      <c r="G23" s="130" t="s">
        <v>2</v>
      </c>
      <c r="H23" s="130" t="s">
        <v>3</v>
      </c>
      <c r="I23" s="379" t="s">
        <v>460</v>
      </c>
      <c r="J23" s="396" t="s">
        <v>455</v>
      </c>
      <c r="K23" s="397"/>
    </row>
    <row r="24" spans="2:16">
      <c r="B24" s="374"/>
      <c r="C24" s="377"/>
      <c r="D24" s="395"/>
      <c r="E24" s="364"/>
      <c r="F24" s="126" t="s">
        <v>452</v>
      </c>
      <c r="G24" s="126" t="s">
        <v>453</v>
      </c>
      <c r="H24" s="126" t="s">
        <v>454</v>
      </c>
      <c r="I24" s="381"/>
      <c r="J24" s="398"/>
      <c r="K24" s="399"/>
    </row>
    <row r="25" spans="2:16" ht="15.75" thickBot="1">
      <c r="B25" s="375"/>
      <c r="C25" s="378"/>
      <c r="D25" s="124" t="s">
        <v>4</v>
      </c>
      <c r="E25" s="124" t="s">
        <v>5</v>
      </c>
      <c r="F25" s="365" t="s">
        <v>6</v>
      </c>
      <c r="G25" s="365"/>
      <c r="H25" s="365"/>
      <c r="I25" s="124" t="s">
        <v>7</v>
      </c>
      <c r="J25" s="402" t="s">
        <v>407</v>
      </c>
      <c r="K25" s="403"/>
    </row>
    <row r="26" spans="2:16">
      <c r="B26" s="10">
        <v>1</v>
      </c>
      <c r="C26" s="45" t="s">
        <v>438</v>
      </c>
      <c r="D26" s="404">
        <v>2</v>
      </c>
      <c r="E26" s="127">
        <v>200</v>
      </c>
      <c r="F26" s="127">
        <v>390</v>
      </c>
      <c r="G26" s="127">
        <v>103</v>
      </c>
      <c r="H26" s="127">
        <v>206</v>
      </c>
      <c r="I26" s="30">
        <v>18.8</v>
      </c>
      <c r="J26" s="407" t="s">
        <v>403</v>
      </c>
      <c r="K26" s="408"/>
    </row>
    <row r="27" spans="2:16">
      <c r="B27" s="3">
        <v>2</v>
      </c>
      <c r="C27" s="42" t="s">
        <v>439</v>
      </c>
      <c r="D27" s="405"/>
      <c r="E27" s="128">
        <v>250</v>
      </c>
      <c r="F27" s="128">
        <v>390</v>
      </c>
      <c r="G27" s="128">
        <v>124</v>
      </c>
      <c r="H27" s="128">
        <v>206</v>
      </c>
      <c r="I27" s="31">
        <v>23.1</v>
      </c>
      <c r="J27" s="409" t="s">
        <v>403</v>
      </c>
      <c r="K27" s="410"/>
    </row>
    <row r="28" spans="2:16">
      <c r="B28" s="3">
        <v>3</v>
      </c>
      <c r="C28" s="42" t="s">
        <v>440</v>
      </c>
      <c r="D28" s="405"/>
      <c r="E28" s="128">
        <v>300</v>
      </c>
      <c r="F28" s="128">
        <v>390</v>
      </c>
      <c r="G28" s="128">
        <v>145</v>
      </c>
      <c r="H28" s="128">
        <v>206</v>
      </c>
      <c r="I28" s="31">
        <v>27.1</v>
      </c>
      <c r="J28" s="409" t="s">
        <v>403</v>
      </c>
      <c r="K28" s="410"/>
    </row>
    <row r="29" spans="2:16">
      <c r="B29" s="3">
        <v>4</v>
      </c>
      <c r="C29" s="42" t="s">
        <v>441</v>
      </c>
      <c r="D29" s="405"/>
      <c r="E29" s="128">
        <v>350</v>
      </c>
      <c r="F29" s="128">
        <v>506</v>
      </c>
      <c r="G29" s="128">
        <v>124</v>
      </c>
      <c r="H29" s="128">
        <v>206</v>
      </c>
      <c r="I29" s="31">
        <v>29</v>
      </c>
      <c r="J29" s="409" t="s">
        <v>403</v>
      </c>
      <c r="K29" s="410"/>
    </row>
    <row r="30" spans="2:16">
      <c r="B30" s="3">
        <v>5</v>
      </c>
      <c r="C30" s="42" t="s">
        <v>442</v>
      </c>
      <c r="D30" s="405"/>
      <c r="E30" s="128">
        <v>420</v>
      </c>
      <c r="F30" s="128">
        <v>506</v>
      </c>
      <c r="G30" s="128">
        <v>145</v>
      </c>
      <c r="H30" s="128">
        <v>206</v>
      </c>
      <c r="I30" s="31">
        <v>34.5</v>
      </c>
      <c r="J30" s="409" t="s">
        <v>403</v>
      </c>
      <c r="K30" s="410"/>
    </row>
    <row r="31" spans="2:16">
      <c r="B31" s="3">
        <v>6</v>
      </c>
      <c r="C31" s="42" t="s">
        <v>443</v>
      </c>
      <c r="D31" s="405"/>
      <c r="E31" s="128">
        <v>490</v>
      </c>
      <c r="F31" s="128">
        <v>506</v>
      </c>
      <c r="G31" s="128">
        <v>166</v>
      </c>
      <c r="H31" s="128">
        <v>206</v>
      </c>
      <c r="I31" s="31">
        <v>39</v>
      </c>
      <c r="J31" s="409" t="s">
        <v>403</v>
      </c>
      <c r="K31" s="410"/>
    </row>
    <row r="32" spans="2:16">
      <c r="B32" s="3">
        <v>7</v>
      </c>
      <c r="C32" s="42" t="s">
        <v>444</v>
      </c>
      <c r="D32" s="405"/>
      <c r="E32" s="128">
        <v>600</v>
      </c>
      <c r="F32" s="128">
        <v>681</v>
      </c>
      <c r="G32" s="128">
        <v>145</v>
      </c>
      <c r="H32" s="128">
        <v>206</v>
      </c>
      <c r="I32" s="31">
        <v>46</v>
      </c>
      <c r="J32" s="409" t="s">
        <v>403</v>
      </c>
      <c r="K32" s="410"/>
    </row>
    <row r="33" spans="2:11">
      <c r="B33" s="3">
        <v>8</v>
      </c>
      <c r="C33" s="42" t="s">
        <v>445</v>
      </c>
      <c r="D33" s="405"/>
      <c r="E33" s="128">
        <v>800</v>
      </c>
      <c r="F33" s="128">
        <v>681</v>
      </c>
      <c r="G33" s="128">
        <v>191</v>
      </c>
      <c r="H33" s="128">
        <v>210</v>
      </c>
      <c r="I33" s="31">
        <v>65.099999999999994</v>
      </c>
      <c r="J33" s="409" t="s">
        <v>403</v>
      </c>
      <c r="K33" s="410"/>
    </row>
    <row r="34" spans="2:11">
      <c r="B34" s="3">
        <v>9</v>
      </c>
      <c r="C34" s="42" t="s">
        <v>446</v>
      </c>
      <c r="D34" s="405"/>
      <c r="E34" s="128">
        <v>1000</v>
      </c>
      <c r="F34" s="128">
        <v>681</v>
      </c>
      <c r="G34" s="128">
        <v>233</v>
      </c>
      <c r="H34" s="128">
        <v>210</v>
      </c>
      <c r="I34" s="31">
        <v>78.5</v>
      </c>
      <c r="J34" s="409" t="s">
        <v>403</v>
      </c>
      <c r="K34" s="410"/>
    </row>
    <row r="35" spans="2:11">
      <c r="B35" s="3">
        <v>10</v>
      </c>
      <c r="C35" s="42" t="s">
        <v>447</v>
      </c>
      <c r="D35" s="405"/>
      <c r="E35" s="128">
        <v>1200</v>
      </c>
      <c r="F35" s="128">
        <v>681</v>
      </c>
      <c r="G35" s="128">
        <v>275</v>
      </c>
      <c r="H35" s="128">
        <v>210</v>
      </c>
      <c r="I35" s="31">
        <v>93</v>
      </c>
      <c r="J35" s="409" t="s">
        <v>403</v>
      </c>
      <c r="K35" s="410"/>
    </row>
    <row r="36" spans="2:11">
      <c r="B36" s="3">
        <v>11</v>
      </c>
      <c r="C36" s="42" t="s">
        <v>448</v>
      </c>
      <c r="D36" s="405"/>
      <c r="E36" s="128">
        <v>1500</v>
      </c>
      <c r="F36" s="128">
        <v>831</v>
      </c>
      <c r="G36" s="128">
        <v>275</v>
      </c>
      <c r="H36" s="128">
        <v>210</v>
      </c>
      <c r="I36" s="31">
        <v>115</v>
      </c>
      <c r="J36" s="409" t="s">
        <v>403</v>
      </c>
      <c r="K36" s="410"/>
    </row>
    <row r="37" spans="2:11">
      <c r="B37" s="3">
        <v>12</v>
      </c>
      <c r="C37" s="42" t="s">
        <v>449</v>
      </c>
      <c r="D37" s="405"/>
      <c r="E37" s="128">
        <v>2000</v>
      </c>
      <c r="F37" s="128">
        <v>807</v>
      </c>
      <c r="G37" s="128">
        <v>399</v>
      </c>
      <c r="H37" s="128">
        <v>214</v>
      </c>
      <c r="I37" s="31">
        <v>155</v>
      </c>
      <c r="J37" s="409" t="s">
        <v>403</v>
      </c>
      <c r="K37" s="410"/>
    </row>
    <row r="38" spans="2:11">
      <c r="B38" s="3">
        <v>13</v>
      </c>
      <c r="C38" s="42" t="s">
        <v>450</v>
      </c>
      <c r="D38" s="405"/>
      <c r="E38" s="128">
        <v>2500</v>
      </c>
      <c r="F38" s="128">
        <v>807</v>
      </c>
      <c r="G38" s="128">
        <v>487</v>
      </c>
      <c r="H38" s="128">
        <v>212</v>
      </c>
      <c r="I38" s="31">
        <v>196</v>
      </c>
      <c r="J38" s="409" t="s">
        <v>403</v>
      </c>
      <c r="K38" s="410"/>
    </row>
    <row r="39" spans="2:11" ht="15.75" thickBot="1">
      <c r="B39" s="4">
        <v>14</v>
      </c>
      <c r="C39" s="43" t="s">
        <v>451</v>
      </c>
      <c r="D39" s="406"/>
      <c r="E39" s="129">
        <v>3000</v>
      </c>
      <c r="F39" s="129">
        <v>807</v>
      </c>
      <c r="G39" s="129">
        <v>576</v>
      </c>
      <c r="H39" s="129">
        <v>212</v>
      </c>
      <c r="I39" s="32">
        <v>232</v>
      </c>
      <c r="J39" s="400" t="s">
        <v>403</v>
      </c>
      <c r="K39" s="401"/>
    </row>
  </sheetData>
  <mergeCells count="36">
    <mergeCell ref="J39:K39"/>
    <mergeCell ref="J25:K25"/>
    <mergeCell ref="D26:D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D13:D19"/>
    <mergeCell ref="B21:K21"/>
    <mergeCell ref="B23:B25"/>
    <mergeCell ref="C23:C25"/>
    <mergeCell ref="D23:D24"/>
    <mergeCell ref="E23:E24"/>
    <mergeCell ref="I23:I24"/>
    <mergeCell ref="J23:K24"/>
    <mergeCell ref="F25:H25"/>
    <mergeCell ref="B2:K4"/>
    <mergeCell ref="G6:I6"/>
    <mergeCell ref="B8:K8"/>
    <mergeCell ref="B10:B12"/>
    <mergeCell ref="C10:C12"/>
    <mergeCell ref="D10:D11"/>
    <mergeCell ref="E10:E11"/>
    <mergeCell ref="I10:I11"/>
    <mergeCell ref="J10:J11"/>
    <mergeCell ref="K10:K11"/>
    <mergeCell ref="F12:H12"/>
  </mergeCells>
  <hyperlinks>
    <hyperlink ref="J26" r:id="rId1" display="(" xr:uid="{00000000-0004-0000-0500-000000000000}"/>
    <hyperlink ref="J26:K26" r:id="rId2" display="*" xr:uid="{00000000-0004-0000-0500-000001000000}"/>
    <hyperlink ref="J27" r:id="rId3" display="(" xr:uid="{00000000-0004-0000-0500-000002000000}"/>
    <hyperlink ref="J27:K27" r:id="rId4" display="*" xr:uid="{00000000-0004-0000-0500-000003000000}"/>
    <hyperlink ref="J28" r:id="rId5" display="(" xr:uid="{00000000-0004-0000-0500-000004000000}"/>
    <hyperlink ref="J28:K28" r:id="rId6" display="*" xr:uid="{00000000-0004-0000-0500-000005000000}"/>
    <hyperlink ref="J29" r:id="rId7" display="(" xr:uid="{00000000-0004-0000-0500-000006000000}"/>
    <hyperlink ref="J29:K29" r:id="rId8" display="*" xr:uid="{00000000-0004-0000-0500-000007000000}"/>
    <hyperlink ref="J30" r:id="rId9" display="(" xr:uid="{00000000-0004-0000-0500-000008000000}"/>
    <hyperlink ref="J30:K30" r:id="rId10" display="*" xr:uid="{00000000-0004-0000-0500-000009000000}"/>
    <hyperlink ref="J31" r:id="rId11" display="(" xr:uid="{00000000-0004-0000-0500-00000A000000}"/>
    <hyperlink ref="J31:K31" r:id="rId12" display="*" xr:uid="{00000000-0004-0000-0500-00000B000000}"/>
    <hyperlink ref="J32" r:id="rId13" display="(" xr:uid="{00000000-0004-0000-0500-00000C000000}"/>
    <hyperlink ref="J32:K32" r:id="rId14" display="*" xr:uid="{00000000-0004-0000-0500-00000D000000}"/>
    <hyperlink ref="J33" r:id="rId15" display="(" xr:uid="{00000000-0004-0000-0500-00000E000000}"/>
    <hyperlink ref="J33:K33" r:id="rId16" display="*" xr:uid="{00000000-0004-0000-0500-00000F000000}"/>
    <hyperlink ref="J34" r:id="rId17" display="(" xr:uid="{00000000-0004-0000-0500-000010000000}"/>
    <hyperlink ref="J34:K34" r:id="rId18" display="*" xr:uid="{00000000-0004-0000-0500-000011000000}"/>
    <hyperlink ref="J35" r:id="rId19" display="(" xr:uid="{00000000-0004-0000-0500-000012000000}"/>
    <hyperlink ref="J35:K35" r:id="rId20" display="*" xr:uid="{00000000-0004-0000-0500-000013000000}"/>
    <hyperlink ref="J36" r:id="rId21" display="(" xr:uid="{00000000-0004-0000-0500-000014000000}"/>
    <hyperlink ref="J36:K36" r:id="rId22" display="*" xr:uid="{00000000-0004-0000-0500-000015000000}"/>
    <hyperlink ref="J37" r:id="rId23" display="(" xr:uid="{00000000-0004-0000-0500-000016000000}"/>
    <hyperlink ref="J37:K37" r:id="rId24" display="*" xr:uid="{00000000-0004-0000-0500-000017000000}"/>
    <hyperlink ref="J38" r:id="rId25" display="(" xr:uid="{00000000-0004-0000-0500-000018000000}"/>
    <hyperlink ref="J38:K38" r:id="rId26" display="*" xr:uid="{00000000-0004-0000-0500-000019000000}"/>
    <hyperlink ref="J39" r:id="rId27" display="(" xr:uid="{00000000-0004-0000-0500-00001A000000}"/>
    <hyperlink ref="J39:K39" r:id="rId28" display="*" xr:uid="{00000000-0004-0000-0500-00001B000000}"/>
  </hyperlinks>
  <printOptions horizontalCentered="1"/>
  <pageMargins left="0.19685039370078741" right="0.19685039370078741" top="1.7322834645669292" bottom="0.39370078740157483" header="0.31496062992125984" footer="0.39370078740157483"/>
  <pageSetup paperSize="9" orientation="portrait" r:id="rId29"/>
  <headerFooter scaleWithDoc="0">
    <oddHeader>&amp;L&amp;G</oddHeader>
    <oddFooter xml:space="preserve">&amp;C&amp;K01+049Podane ceny mogą ulec zmianie. Prices are subject to change without notice.
</oddFooter>
  </headerFooter>
  <drawing r:id="rId30"/>
  <legacyDrawingHF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B2:O29"/>
  <sheetViews>
    <sheetView showGridLines="0" view="pageBreakPreview" zoomScaleNormal="100" zoomScaleSheetLayoutView="100" workbookViewId="0">
      <selection activeCell="K15" sqref="K15"/>
    </sheetView>
  </sheetViews>
  <sheetFormatPr defaultColWidth="9.140625" defaultRowHeight="15"/>
  <cols>
    <col min="1" max="1" width="5.140625" style="2" customWidth="1"/>
    <col min="2" max="2" width="4" style="2" customWidth="1"/>
    <col min="3" max="3" width="11.140625" style="2" customWidth="1"/>
    <col min="4" max="4" width="5.42578125" style="2" customWidth="1"/>
    <col min="5" max="5" width="6.5703125" style="2" customWidth="1"/>
    <col min="6" max="6" width="9" style="2" customWidth="1"/>
    <col min="7" max="7" width="7.42578125" style="2" customWidth="1"/>
    <col min="8" max="8" width="9.28515625" style="2" customWidth="1"/>
    <col min="9" max="9" width="11" style="2" customWidth="1"/>
    <col min="10" max="10" width="11.140625" style="2" customWidth="1"/>
    <col min="11" max="11" width="9" style="11" bestFit="1" customWidth="1"/>
    <col min="12" max="13" width="7.140625" style="11" customWidth="1"/>
    <col min="14" max="16384" width="9.140625" style="2"/>
  </cols>
  <sheetData>
    <row r="2" spans="2:15" ht="15" customHeight="1">
      <c r="B2" s="295" t="s">
        <v>456</v>
      </c>
      <c r="C2" s="295"/>
      <c r="D2" s="295"/>
      <c r="E2" s="295"/>
      <c r="F2" s="295"/>
      <c r="G2" s="295"/>
      <c r="H2" s="295"/>
      <c r="I2" s="295"/>
      <c r="J2" s="295"/>
      <c r="K2" s="295"/>
      <c r="L2" s="108"/>
      <c r="M2" s="108"/>
    </row>
    <row r="3" spans="2:15" ht="1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108"/>
      <c r="M3" s="108"/>
    </row>
    <row r="4" spans="2:15" ht="15" customHeight="1"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108"/>
      <c r="M4" s="108"/>
    </row>
    <row r="5" spans="2:15" ht="5.25" customHeight="1">
      <c r="B5"/>
      <c r="C5"/>
      <c r="D5" s="87"/>
      <c r="E5" s="87"/>
      <c r="F5" s="87"/>
      <c r="G5" s="87"/>
      <c r="H5" s="87"/>
      <c r="I5" s="87"/>
      <c r="J5" s="87"/>
      <c r="K5"/>
      <c r="L5" s="118"/>
      <c r="M5" s="118"/>
      <c r="N5" s="73"/>
      <c r="O5" s="73"/>
    </row>
    <row r="6" spans="2:15" ht="24" customHeight="1">
      <c r="B6"/>
      <c r="C6"/>
      <c r="D6" s="87"/>
      <c r="E6" s="87"/>
      <c r="F6" s="87"/>
      <c r="G6" s="359"/>
      <c r="H6" s="359"/>
      <c r="I6" s="359"/>
      <c r="J6" s="87"/>
      <c r="K6"/>
      <c r="L6" s="118"/>
      <c r="M6" s="118"/>
      <c r="N6" s="73"/>
      <c r="O6" s="73"/>
    </row>
    <row r="7" spans="2:15">
      <c r="B7"/>
      <c r="C7"/>
      <c r="J7"/>
      <c r="K7"/>
      <c r="L7" s="118"/>
      <c r="M7" s="118"/>
      <c r="N7" s="73"/>
      <c r="O7" s="73"/>
    </row>
    <row r="8" spans="2:15" ht="15.75">
      <c r="B8" s="95"/>
      <c r="C8" s="95"/>
      <c r="D8" s="96"/>
      <c r="E8" s="95"/>
      <c r="F8" s="95"/>
      <c r="G8" s="95"/>
      <c r="H8" s="95"/>
      <c r="I8" s="95"/>
      <c r="J8" s="95"/>
      <c r="K8" s="97"/>
      <c r="L8" s="119"/>
      <c r="M8" s="119"/>
      <c r="N8" s="73"/>
      <c r="O8" s="73"/>
    </row>
    <row r="9" spans="2:15" ht="18.75">
      <c r="B9" s="284" t="s">
        <v>457</v>
      </c>
      <c r="C9" s="284"/>
      <c r="D9" s="284"/>
      <c r="E9" s="284"/>
      <c r="F9" s="284"/>
      <c r="G9" s="284"/>
      <c r="H9" s="284"/>
      <c r="I9" s="284"/>
      <c r="J9" s="284"/>
      <c r="K9" s="284"/>
      <c r="L9" s="110"/>
      <c r="M9" s="110"/>
      <c r="N9" s="73"/>
      <c r="O9" s="73"/>
    </row>
    <row r="10" spans="2:15" s="11" customFormat="1" ht="15.75" customHeight="1" thickBot="1">
      <c r="B10" s="95"/>
      <c r="C10" s="95"/>
      <c r="D10" s="96"/>
      <c r="E10" s="95"/>
      <c r="F10" s="95"/>
      <c r="G10" s="95"/>
      <c r="H10" s="95"/>
      <c r="I10" s="95"/>
      <c r="J10" s="95"/>
      <c r="K10" s="97"/>
      <c r="L10" s="119"/>
      <c r="M10" s="119"/>
      <c r="N10" s="116"/>
      <c r="O10" s="116"/>
    </row>
    <row r="11" spans="2:15" s="11" customFormat="1">
      <c r="B11" s="414" t="s">
        <v>458</v>
      </c>
      <c r="C11" s="417" t="s">
        <v>459</v>
      </c>
      <c r="D11" s="420" t="s">
        <v>0</v>
      </c>
      <c r="E11" s="422" t="s">
        <v>28</v>
      </c>
      <c r="F11" s="141" t="s">
        <v>1</v>
      </c>
      <c r="G11" s="141" t="s">
        <v>2</v>
      </c>
      <c r="H11" s="141" t="s">
        <v>3</v>
      </c>
      <c r="I11" s="420" t="s">
        <v>460</v>
      </c>
      <c r="J11" s="420" t="s">
        <v>461</v>
      </c>
      <c r="K11" s="426" t="s">
        <v>455</v>
      </c>
      <c r="L11" s="113"/>
      <c r="M11" s="113"/>
      <c r="N11" s="116"/>
      <c r="O11" s="116"/>
    </row>
    <row r="12" spans="2:15" s="11" customFormat="1">
      <c r="B12" s="415"/>
      <c r="C12" s="418"/>
      <c r="D12" s="421"/>
      <c r="E12" s="423"/>
      <c r="F12" s="142" t="s">
        <v>452</v>
      </c>
      <c r="G12" s="142" t="s">
        <v>453</v>
      </c>
      <c r="H12" s="142" t="s">
        <v>454</v>
      </c>
      <c r="I12" s="424"/>
      <c r="J12" s="425"/>
      <c r="K12" s="427"/>
      <c r="L12" s="113"/>
      <c r="M12" s="113"/>
      <c r="N12" s="116"/>
      <c r="O12" s="116"/>
    </row>
    <row r="13" spans="2:15" ht="15.75" customHeight="1" thickBot="1">
      <c r="B13" s="416"/>
      <c r="C13" s="419"/>
      <c r="D13" s="90" t="s">
        <v>4</v>
      </c>
      <c r="E13" s="90" t="s">
        <v>5</v>
      </c>
      <c r="F13" s="411" t="s">
        <v>6</v>
      </c>
      <c r="G13" s="412"/>
      <c r="H13" s="413"/>
      <c r="I13" s="90" t="s">
        <v>7</v>
      </c>
      <c r="J13" s="90" t="s">
        <v>462</v>
      </c>
      <c r="K13" s="91" t="s">
        <v>407</v>
      </c>
      <c r="L13" s="113"/>
      <c r="M13" s="113"/>
      <c r="N13" s="73"/>
      <c r="O13" s="73"/>
    </row>
    <row r="14" spans="2:15">
      <c r="B14" s="85">
        <v>1</v>
      </c>
      <c r="C14" s="106" t="s">
        <v>1611</v>
      </c>
      <c r="D14" s="150">
        <v>12</v>
      </c>
      <c r="E14" s="86">
        <v>7.2</v>
      </c>
      <c r="F14" s="86">
        <v>100</v>
      </c>
      <c r="G14" s="86">
        <v>151</v>
      </c>
      <c r="H14" s="86">
        <v>65</v>
      </c>
      <c r="I14" s="147">
        <v>2.08</v>
      </c>
      <c r="J14" s="86">
        <v>10</v>
      </c>
      <c r="K14" s="145">
        <f>VLOOKUP(C14,zbiorczo[],2,0)</f>
        <v>131</v>
      </c>
      <c r="L14" s="120"/>
      <c r="M14" s="120"/>
      <c r="N14" s="73"/>
      <c r="O14" s="71"/>
    </row>
    <row r="15" spans="2:15">
      <c r="B15" s="85">
        <v>2</v>
      </c>
      <c r="C15" s="106" t="s">
        <v>1612</v>
      </c>
      <c r="D15" s="151">
        <v>12</v>
      </c>
      <c r="E15" s="86">
        <v>9</v>
      </c>
      <c r="F15" s="86">
        <v>100</v>
      </c>
      <c r="G15" s="86">
        <v>151</v>
      </c>
      <c r="H15" s="86">
        <v>65</v>
      </c>
      <c r="I15" s="147">
        <v>2.4500000000000002</v>
      </c>
      <c r="J15" s="86">
        <v>10</v>
      </c>
      <c r="K15" s="145">
        <f>VLOOKUP(C15,zbiorczo[],2,0)</f>
        <v>150</v>
      </c>
      <c r="L15" s="120"/>
      <c r="M15" s="120"/>
      <c r="N15" s="73"/>
      <c r="O15" s="71"/>
    </row>
    <row r="16" spans="2:15" ht="15.75" customHeight="1">
      <c r="B16" s="85">
        <v>3</v>
      </c>
      <c r="C16" s="106" t="s">
        <v>1593</v>
      </c>
      <c r="D16" s="151">
        <v>12</v>
      </c>
      <c r="E16" s="86">
        <v>12</v>
      </c>
      <c r="F16" s="86">
        <v>101</v>
      </c>
      <c r="G16" s="86">
        <v>151</v>
      </c>
      <c r="H16" s="86">
        <v>98</v>
      </c>
      <c r="I16" s="147">
        <v>3.15</v>
      </c>
      <c r="J16" s="86">
        <v>4</v>
      </c>
      <c r="K16" s="145">
        <f>VLOOKUP(C16,zbiorczo[],2,0)</f>
        <v>224</v>
      </c>
      <c r="L16" s="120"/>
      <c r="M16" s="120"/>
      <c r="N16" s="73"/>
      <c r="O16" s="71"/>
    </row>
    <row r="17" spans="2:15" ht="15.75" customHeight="1">
      <c r="B17" s="85">
        <v>4</v>
      </c>
      <c r="C17" s="106" t="s">
        <v>1594</v>
      </c>
      <c r="D17" s="151">
        <v>12</v>
      </c>
      <c r="E17" s="86">
        <v>18</v>
      </c>
      <c r="F17" s="86">
        <v>167</v>
      </c>
      <c r="G17" s="86">
        <v>181</v>
      </c>
      <c r="H17" s="86">
        <v>77</v>
      </c>
      <c r="I17" s="147">
        <v>5</v>
      </c>
      <c r="J17" s="86">
        <v>2</v>
      </c>
      <c r="K17" s="145">
        <f>VLOOKUP(C17,zbiorczo[],2,0)</f>
        <v>319</v>
      </c>
      <c r="L17" s="120"/>
      <c r="M17" s="120"/>
      <c r="N17" s="73"/>
      <c r="O17" s="71"/>
    </row>
    <row r="18" spans="2:15" ht="15.75" customHeight="1">
      <c r="B18" s="85">
        <v>5</v>
      </c>
      <c r="C18" s="106" t="s">
        <v>1595</v>
      </c>
      <c r="D18" s="151">
        <v>12</v>
      </c>
      <c r="E18" s="86">
        <v>26</v>
      </c>
      <c r="F18" s="86">
        <v>125</v>
      </c>
      <c r="G18" s="86">
        <v>166</v>
      </c>
      <c r="H18" s="86">
        <v>176</v>
      </c>
      <c r="I18" s="147">
        <v>7.4</v>
      </c>
      <c r="J18" s="86">
        <v>1</v>
      </c>
      <c r="K18" s="145">
        <f>VLOOKUP(C18,zbiorczo[],2,0)</f>
        <v>480</v>
      </c>
      <c r="L18" s="120"/>
      <c r="M18" s="120"/>
      <c r="N18" s="73"/>
      <c r="O18" s="71"/>
    </row>
    <row r="19" spans="2:15" ht="15.75" customHeight="1">
      <c r="B19" s="85">
        <v>6</v>
      </c>
      <c r="C19" s="106" t="s">
        <v>1613</v>
      </c>
      <c r="D19" s="151">
        <v>12</v>
      </c>
      <c r="E19" s="128">
        <v>28</v>
      </c>
      <c r="F19" s="128">
        <v>174</v>
      </c>
      <c r="G19" s="128">
        <v>165</v>
      </c>
      <c r="H19" s="128">
        <v>125</v>
      </c>
      <c r="I19" s="148">
        <v>8.8000000000000007</v>
      </c>
      <c r="J19" s="128">
        <v>1</v>
      </c>
      <c r="K19" s="145">
        <f>VLOOKUP(C19,zbiorczo[],2,0)</f>
        <v>528</v>
      </c>
      <c r="L19" s="120"/>
      <c r="M19" s="120"/>
      <c r="N19" s="73"/>
      <c r="O19" s="71"/>
    </row>
    <row r="20" spans="2:15" ht="15.75" customHeight="1">
      <c r="B20" s="85">
        <v>7</v>
      </c>
      <c r="C20" s="106" t="s">
        <v>464</v>
      </c>
      <c r="D20" s="151">
        <v>12</v>
      </c>
      <c r="E20" s="128">
        <v>28</v>
      </c>
      <c r="F20" s="128">
        <v>125</v>
      </c>
      <c r="G20" s="128">
        <v>166</v>
      </c>
      <c r="H20" s="128">
        <v>176</v>
      </c>
      <c r="I20" s="148">
        <v>8.6</v>
      </c>
      <c r="J20" s="128">
        <v>1</v>
      </c>
      <c r="K20" s="145">
        <f>VLOOKUP(C20,zbiorczo[],2,0)</f>
        <v>516</v>
      </c>
      <c r="L20" s="120"/>
      <c r="M20" s="120"/>
      <c r="N20" s="73"/>
      <c r="O20" s="71"/>
    </row>
    <row r="21" spans="2:15">
      <c r="B21" s="85">
        <v>8</v>
      </c>
      <c r="C21" s="106" t="s">
        <v>463</v>
      </c>
      <c r="D21" s="151">
        <v>12</v>
      </c>
      <c r="E21" s="128">
        <v>33</v>
      </c>
      <c r="F21" s="128">
        <v>168</v>
      </c>
      <c r="G21" s="128">
        <v>195</v>
      </c>
      <c r="H21" s="128">
        <v>130</v>
      </c>
      <c r="I21" s="148">
        <v>9.6</v>
      </c>
      <c r="J21" s="128">
        <v>1</v>
      </c>
      <c r="K21" s="145">
        <f>VLOOKUP(C21,zbiorczo[],2,0)</f>
        <v>528</v>
      </c>
      <c r="L21" s="120"/>
      <c r="M21" s="120"/>
      <c r="N21" s="73"/>
      <c r="O21" s="71"/>
    </row>
    <row r="22" spans="2:15">
      <c r="B22" s="85">
        <v>9</v>
      </c>
      <c r="C22" s="106" t="s">
        <v>1585</v>
      </c>
      <c r="D22" s="151">
        <v>12</v>
      </c>
      <c r="E22" s="128">
        <v>40</v>
      </c>
      <c r="F22" s="128">
        <v>169</v>
      </c>
      <c r="G22" s="128">
        <v>198</v>
      </c>
      <c r="H22" s="128">
        <v>166</v>
      </c>
      <c r="I22" s="148">
        <v>12.4</v>
      </c>
      <c r="J22" s="128">
        <v>1</v>
      </c>
      <c r="K22" s="145">
        <f>VLOOKUP(C22,zbiorczo[],2,0)</f>
        <v>718</v>
      </c>
      <c r="L22" s="120"/>
      <c r="M22" s="120"/>
      <c r="N22" s="73"/>
      <c r="O22" s="71"/>
    </row>
    <row r="23" spans="2:15">
      <c r="B23" s="85">
        <v>10</v>
      </c>
      <c r="C23" s="106" t="s">
        <v>1586</v>
      </c>
      <c r="D23" s="151">
        <v>12</v>
      </c>
      <c r="E23" s="128">
        <v>55</v>
      </c>
      <c r="F23" s="128">
        <v>216</v>
      </c>
      <c r="G23" s="128">
        <v>229</v>
      </c>
      <c r="H23" s="128">
        <v>138</v>
      </c>
      <c r="I23" s="148">
        <v>16.5</v>
      </c>
      <c r="J23" s="128">
        <v>1</v>
      </c>
      <c r="K23" s="145">
        <f>VLOOKUP(C23,zbiorczo[],2,0)</f>
        <v>987</v>
      </c>
      <c r="L23" s="120"/>
      <c r="M23" s="120"/>
      <c r="N23" s="73"/>
      <c r="O23" s="71"/>
    </row>
    <row r="24" spans="2:15">
      <c r="B24" s="85">
        <v>11</v>
      </c>
      <c r="C24" s="106" t="s">
        <v>1587</v>
      </c>
      <c r="D24" s="151">
        <v>12</v>
      </c>
      <c r="E24" s="128">
        <v>65</v>
      </c>
      <c r="F24" s="128">
        <v>182</v>
      </c>
      <c r="G24" s="128">
        <v>350</v>
      </c>
      <c r="H24" s="128">
        <v>167</v>
      </c>
      <c r="I24" s="148">
        <v>19.5</v>
      </c>
      <c r="J24" s="128">
        <v>1</v>
      </c>
      <c r="K24" s="145">
        <f>VLOOKUP(C24,zbiorczo[],2,0)</f>
        <v>1096</v>
      </c>
      <c r="L24" s="120"/>
      <c r="M24" s="120"/>
      <c r="N24" s="73"/>
      <c r="O24" s="71"/>
    </row>
    <row r="25" spans="2:15">
      <c r="B25" s="85">
        <v>12</v>
      </c>
      <c r="C25" s="106" t="s">
        <v>1588</v>
      </c>
      <c r="D25" s="151">
        <v>12</v>
      </c>
      <c r="E25" s="128">
        <v>80</v>
      </c>
      <c r="F25" s="128">
        <v>216</v>
      </c>
      <c r="G25" s="128">
        <v>260</v>
      </c>
      <c r="H25" s="128">
        <v>169</v>
      </c>
      <c r="I25" s="148">
        <v>22.5</v>
      </c>
      <c r="J25" s="128">
        <v>1</v>
      </c>
      <c r="K25" s="145">
        <f>VLOOKUP(C25,zbiorczo[],2,0)</f>
        <v>1231</v>
      </c>
      <c r="L25" s="120"/>
      <c r="M25" s="120"/>
      <c r="N25" s="73"/>
      <c r="O25" s="71"/>
    </row>
    <row r="26" spans="2:15">
      <c r="B26" s="85">
        <v>13</v>
      </c>
      <c r="C26" s="106" t="s">
        <v>1589</v>
      </c>
      <c r="D26" s="151">
        <v>12</v>
      </c>
      <c r="E26" s="128">
        <v>100</v>
      </c>
      <c r="F26" s="128">
        <v>220</v>
      </c>
      <c r="G26" s="128">
        <v>328</v>
      </c>
      <c r="H26" s="128">
        <v>172</v>
      </c>
      <c r="I26" s="148">
        <v>28.5</v>
      </c>
      <c r="J26" s="128">
        <v>1</v>
      </c>
      <c r="K26" s="145">
        <f>VLOOKUP(C26,zbiorczo[],2,0)</f>
        <v>1514</v>
      </c>
      <c r="L26" s="120"/>
      <c r="M26" s="120"/>
      <c r="N26" s="73"/>
      <c r="O26" s="71"/>
    </row>
    <row r="27" spans="2:15">
      <c r="B27" s="85">
        <v>14</v>
      </c>
      <c r="C27" s="106" t="s">
        <v>1590</v>
      </c>
      <c r="D27" s="151">
        <v>12</v>
      </c>
      <c r="E27" s="128">
        <v>120</v>
      </c>
      <c r="F27" s="128">
        <v>225</v>
      </c>
      <c r="G27" s="128">
        <v>407</v>
      </c>
      <c r="H27" s="128">
        <v>177</v>
      </c>
      <c r="I27" s="148">
        <v>33.5</v>
      </c>
      <c r="J27" s="128">
        <v>1</v>
      </c>
      <c r="K27" s="145">
        <f>VLOOKUP(C27,zbiorczo[],2,0)</f>
        <v>1695</v>
      </c>
      <c r="L27" s="120"/>
      <c r="M27" s="120"/>
      <c r="N27" s="73"/>
      <c r="O27" s="71"/>
    </row>
    <row r="28" spans="2:15">
      <c r="B28" s="85">
        <v>15</v>
      </c>
      <c r="C28" s="106" t="s">
        <v>1591</v>
      </c>
      <c r="D28" s="151">
        <v>12</v>
      </c>
      <c r="E28" s="128">
        <v>150</v>
      </c>
      <c r="F28" s="128">
        <v>241</v>
      </c>
      <c r="G28" s="128">
        <v>483</v>
      </c>
      <c r="H28" s="128">
        <v>170</v>
      </c>
      <c r="I28" s="148">
        <v>44</v>
      </c>
      <c r="J28" s="128">
        <v>1</v>
      </c>
      <c r="K28" s="145">
        <f>VLOOKUP(C28,zbiorczo[],2,0)</f>
        <v>2154</v>
      </c>
      <c r="L28" s="120"/>
      <c r="M28" s="120"/>
      <c r="N28" s="73"/>
      <c r="O28" s="71"/>
    </row>
    <row r="29" spans="2:15" ht="15.75" thickBot="1">
      <c r="B29" s="92">
        <v>16</v>
      </c>
      <c r="C29" s="107" t="s">
        <v>1592</v>
      </c>
      <c r="D29" s="152">
        <v>12</v>
      </c>
      <c r="E29" s="93">
        <v>200</v>
      </c>
      <c r="F29" s="93">
        <v>224</v>
      </c>
      <c r="G29" s="93">
        <v>522</v>
      </c>
      <c r="H29" s="93">
        <v>240</v>
      </c>
      <c r="I29" s="149">
        <v>58</v>
      </c>
      <c r="J29" s="93">
        <v>1</v>
      </c>
      <c r="K29" s="146">
        <f>VLOOKUP(C29,zbiorczo[],2,0)</f>
        <v>2868</v>
      </c>
      <c r="L29" s="120"/>
      <c r="M29" s="120"/>
      <c r="N29" s="73"/>
      <c r="O29" s="71"/>
    </row>
  </sheetData>
  <mergeCells count="11">
    <mergeCell ref="F13:H13"/>
    <mergeCell ref="B2:K4"/>
    <mergeCell ref="G6:I6"/>
    <mergeCell ref="B9:K9"/>
    <mergeCell ref="B11:B13"/>
    <mergeCell ref="C11:C13"/>
    <mergeCell ref="D11:D12"/>
    <mergeCell ref="E11:E12"/>
    <mergeCell ref="I11:I12"/>
    <mergeCell ref="J11:J12"/>
    <mergeCell ref="K11:K12"/>
  </mergeCells>
  <printOptions horizontalCentered="1"/>
  <pageMargins left="0.19685039370078741" right="0.19685039370078741" top="1.7322834645669292" bottom="0.39370078740157483" header="0.31496062992125984" footer="0.39370078740157483"/>
  <pageSetup paperSize="9" fitToWidth="0" fitToHeight="0" orientation="portrait" r:id="rId1"/>
  <headerFooter scaleWithDoc="0">
    <oddHeader>&amp;L&amp;G</oddHeader>
    <oddFooter xml:space="preserve">&amp;C&amp;K01+049Podane ceny mogą ulec zmianie. Prices are subject to change without notice.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B2:L60"/>
  <sheetViews>
    <sheetView showGridLines="0" view="pageBreakPreview" zoomScaleNormal="100" zoomScaleSheetLayoutView="100" workbookViewId="0">
      <selection activeCell="N36" sqref="N36"/>
    </sheetView>
  </sheetViews>
  <sheetFormatPr defaultColWidth="9.140625" defaultRowHeight="15"/>
  <cols>
    <col min="1" max="1" width="5.140625" style="2" customWidth="1"/>
    <col min="2" max="2" width="4" style="2" customWidth="1"/>
    <col min="3" max="3" width="11.140625" style="2" customWidth="1"/>
    <col min="4" max="4" width="5.42578125" style="2" customWidth="1"/>
    <col min="5" max="5" width="6.5703125" style="2" customWidth="1"/>
    <col min="6" max="6" width="9" style="2" customWidth="1"/>
    <col min="7" max="7" width="7.42578125" style="2" customWidth="1"/>
    <col min="8" max="8" width="9.28515625" style="2" customWidth="1"/>
    <col min="9" max="9" width="11" style="2" customWidth="1"/>
    <col min="10" max="10" width="11.140625" style="2" customWidth="1"/>
    <col min="11" max="11" width="7.140625" style="11" customWidth="1"/>
    <col min="12" max="16384" width="9.140625" style="2"/>
  </cols>
  <sheetData>
    <row r="2" spans="2:12" ht="15" customHeight="1">
      <c r="B2" s="295" t="s">
        <v>456</v>
      </c>
      <c r="C2" s="295"/>
      <c r="D2" s="295"/>
      <c r="E2" s="295"/>
      <c r="F2" s="295"/>
      <c r="G2" s="295"/>
      <c r="H2" s="295"/>
      <c r="I2" s="295"/>
      <c r="J2" s="295"/>
      <c r="K2" s="295"/>
    </row>
    <row r="3" spans="2:12" ht="1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2:12" ht="15" customHeight="1"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2:12" ht="5.25" customHeight="1">
      <c r="D5" s="87"/>
      <c r="E5" s="87"/>
      <c r="F5" s="87"/>
      <c r="G5" s="87"/>
      <c r="H5" s="87"/>
      <c r="I5" s="87"/>
      <c r="J5" s="87"/>
    </row>
    <row r="6" spans="2:12" ht="24" customHeight="1">
      <c r="D6" s="359"/>
      <c r="E6" s="359"/>
      <c r="F6" s="359"/>
      <c r="G6" s="359"/>
      <c r="H6" s="359"/>
      <c r="I6" s="359"/>
      <c r="J6" s="359"/>
    </row>
    <row r="8" spans="2:12" ht="18.75">
      <c r="B8" s="284" t="s">
        <v>1906</v>
      </c>
      <c r="C8" s="284"/>
      <c r="D8" s="284"/>
      <c r="E8" s="284"/>
      <c r="F8" s="284"/>
      <c r="G8" s="284"/>
      <c r="H8" s="284"/>
      <c r="I8" s="284"/>
      <c r="J8" s="284"/>
      <c r="K8" s="284"/>
    </row>
    <row r="9" spans="2:12" ht="15.75" thickBot="1"/>
    <row r="10" spans="2:12" s="11" customFormat="1" ht="15.75" customHeight="1">
      <c r="B10" s="429" t="s">
        <v>458</v>
      </c>
      <c r="C10" s="432" t="s">
        <v>459</v>
      </c>
      <c r="D10" s="432" t="s">
        <v>0</v>
      </c>
      <c r="E10" s="432" t="s">
        <v>28</v>
      </c>
      <c r="F10" s="238" t="s">
        <v>1</v>
      </c>
      <c r="G10" s="238" t="s">
        <v>2</v>
      </c>
      <c r="H10" s="238" t="s">
        <v>3</v>
      </c>
      <c r="I10" s="432" t="s">
        <v>460</v>
      </c>
      <c r="J10" s="432" t="s">
        <v>461</v>
      </c>
      <c r="K10" s="435" t="s">
        <v>455</v>
      </c>
    </row>
    <row r="11" spans="2:12" s="11" customFormat="1">
      <c r="B11" s="430"/>
      <c r="C11" s="433"/>
      <c r="D11" s="434"/>
      <c r="E11" s="433"/>
      <c r="F11" s="236" t="s">
        <v>452</v>
      </c>
      <c r="G11" s="236" t="s">
        <v>453</v>
      </c>
      <c r="H11" s="236" t="s">
        <v>454</v>
      </c>
      <c r="I11" s="433"/>
      <c r="J11" s="434"/>
      <c r="K11" s="436"/>
    </row>
    <row r="12" spans="2:12" s="11" customFormat="1" ht="15.75" thickBot="1">
      <c r="B12" s="431"/>
      <c r="C12" s="428"/>
      <c r="D12" s="237" t="s">
        <v>4</v>
      </c>
      <c r="E12" s="237" t="s">
        <v>5</v>
      </c>
      <c r="F12" s="428" t="s">
        <v>6</v>
      </c>
      <c r="G12" s="428"/>
      <c r="H12" s="428"/>
      <c r="I12" s="237" t="s">
        <v>7</v>
      </c>
      <c r="J12" s="237" t="s">
        <v>1863</v>
      </c>
      <c r="K12" s="239" t="s">
        <v>407</v>
      </c>
    </row>
    <row r="13" spans="2:12" ht="15.75" customHeight="1">
      <c r="B13" s="222">
        <v>1</v>
      </c>
      <c r="C13" s="37" t="s">
        <v>119</v>
      </c>
      <c r="D13" s="308">
        <v>12</v>
      </c>
      <c r="E13" s="26">
        <v>1.2</v>
      </c>
      <c r="F13" s="26">
        <v>58</v>
      </c>
      <c r="G13" s="26">
        <v>97</v>
      </c>
      <c r="H13" s="26">
        <v>43</v>
      </c>
      <c r="I13" s="26">
        <v>0.56999999999999995</v>
      </c>
      <c r="J13" s="242">
        <v>20</v>
      </c>
      <c r="K13" s="246">
        <f>VLOOKUP(C13,zbiorczo[],2,0)</f>
        <v>44.300000000000004</v>
      </c>
      <c r="L13" s="247"/>
    </row>
    <row r="14" spans="2:12">
      <c r="B14" s="240">
        <v>2</v>
      </c>
      <c r="C14" s="38" t="s">
        <v>1614</v>
      </c>
      <c r="D14" s="315"/>
      <c r="E14" s="18">
        <v>2.2999999999999998</v>
      </c>
      <c r="F14" s="18">
        <v>66</v>
      </c>
      <c r="G14" s="18">
        <v>178</v>
      </c>
      <c r="H14" s="18">
        <v>35</v>
      </c>
      <c r="I14" s="18">
        <v>0.96</v>
      </c>
      <c r="J14" s="243">
        <v>20</v>
      </c>
      <c r="K14" s="248">
        <f>VLOOKUP(C14,zbiorczo[],2,0)</f>
        <v>47.6</v>
      </c>
    </row>
    <row r="15" spans="2:12">
      <c r="B15" s="240">
        <v>3</v>
      </c>
      <c r="C15" s="38" t="s">
        <v>1615</v>
      </c>
      <c r="D15" s="315"/>
      <c r="E15" s="18">
        <v>3.6</v>
      </c>
      <c r="F15" s="18">
        <v>67</v>
      </c>
      <c r="G15" s="18">
        <v>134</v>
      </c>
      <c r="H15" s="18">
        <v>67</v>
      </c>
      <c r="I15" s="18">
        <v>1.35</v>
      </c>
      <c r="J15" s="243">
        <v>10</v>
      </c>
      <c r="K15" s="248">
        <f>VLOOKUP(C15,zbiorczo[],2,0)</f>
        <v>72.099999999999994</v>
      </c>
    </row>
    <row r="16" spans="2:12" ht="15.75" customHeight="1">
      <c r="B16" s="172">
        <v>4</v>
      </c>
      <c r="C16" s="38" t="s">
        <v>120</v>
      </c>
      <c r="D16" s="309"/>
      <c r="E16" s="18">
        <v>5</v>
      </c>
      <c r="F16" s="18">
        <v>107</v>
      </c>
      <c r="G16" s="18">
        <v>90</v>
      </c>
      <c r="H16" s="18">
        <v>70</v>
      </c>
      <c r="I16" s="18">
        <v>1.8</v>
      </c>
      <c r="J16" s="243">
        <v>8</v>
      </c>
      <c r="K16" s="248">
        <f>VLOOKUP(C16,zbiorczo[],2,0)</f>
        <v>84.5</v>
      </c>
    </row>
    <row r="17" spans="2:11" ht="15.75" customHeight="1">
      <c r="B17" s="176">
        <v>5</v>
      </c>
      <c r="C17" s="74" t="s">
        <v>121</v>
      </c>
      <c r="D17" s="309"/>
      <c r="E17" s="75">
        <v>7</v>
      </c>
      <c r="F17" s="75">
        <v>99</v>
      </c>
      <c r="G17" s="75">
        <v>151</v>
      </c>
      <c r="H17" s="75">
        <v>65</v>
      </c>
      <c r="I17" s="75">
        <v>2.0499999999999998</v>
      </c>
      <c r="J17" s="244">
        <v>5</v>
      </c>
      <c r="K17" s="248">
        <f>VLOOKUP(C17,zbiorczo[],2,0)</f>
        <v>75.3</v>
      </c>
    </row>
    <row r="18" spans="2:11" ht="15.75" customHeight="1">
      <c r="B18" s="172">
        <v>6</v>
      </c>
      <c r="C18" s="38" t="s">
        <v>122</v>
      </c>
      <c r="D18" s="309"/>
      <c r="E18" s="18">
        <v>12</v>
      </c>
      <c r="F18" s="18">
        <v>101</v>
      </c>
      <c r="G18" s="18">
        <v>151</v>
      </c>
      <c r="H18" s="18">
        <v>98</v>
      </c>
      <c r="I18" s="18">
        <v>3.2</v>
      </c>
      <c r="J18" s="243">
        <v>4</v>
      </c>
      <c r="K18" s="248">
        <f>VLOOKUP(C18,zbiorczo[],2,0)</f>
        <v>155</v>
      </c>
    </row>
    <row r="19" spans="2:11" ht="15.75" customHeight="1">
      <c r="B19" s="176">
        <v>7</v>
      </c>
      <c r="C19" s="74" t="s">
        <v>123</v>
      </c>
      <c r="D19" s="309"/>
      <c r="E19" s="75">
        <v>18</v>
      </c>
      <c r="F19" s="75">
        <v>168</v>
      </c>
      <c r="G19" s="75">
        <v>182</v>
      </c>
      <c r="H19" s="75">
        <v>77</v>
      </c>
      <c r="I19" s="75">
        <v>5.32</v>
      </c>
      <c r="J19" s="244">
        <v>2</v>
      </c>
      <c r="K19" s="248">
        <f>VLOOKUP(C19,zbiorczo[],2,0)</f>
        <v>207</v>
      </c>
    </row>
    <row r="20" spans="2:11" ht="15.75" customHeight="1">
      <c r="B20" s="172">
        <v>8</v>
      </c>
      <c r="C20" s="38" t="s">
        <v>124</v>
      </c>
      <c r="D20" s="309"/>
      <c r="E20" s="18">
        <v>26</v>
      </c>
      <c r="F20" s="18">
        <v>125</v>
      </c>
      <c r="G20" s="18">
        <v>166</v>
      </c>
      <c r="H20" s="18">
        <v>175</v>
      </c>
      <c r="I20" s="18">
        <v>7.8</v>
      </c>
      <c r="J20" s="243">
        <v>2</v>
      </c>
      <c r="K20" s="248">
        <f>VLOOKUP(C20,zbiorczo[],2,0)</f>
        <v>370</v>
      </c>
    </row>
    <row r="21" spans="2:11">
      <c r="B21" s="172">
        <v>9</v>
      </c>
      <c r="C21" s="38" t="s">
        <v>125</v>
      </c>
      <c r="D21" s="309"/>
      <c r="E21" s="18">
        <v>40</v>
      </c>
      <c r="F21" s="18">
        <v>170</v>
      </c>
      <c r="G21" s="18">
        <v>197</v>
      </c>
      <c r="H21" s="18">
        <v>165</v>
      </c>
      <c r="I21" s="18">
        <v>13.2</v>
      </c>
      <c r="J21" s="243">
        <v>1</v>
      </c>
      <c r="K21" s="248">
        <f>VLOOKUP(C21,zbiorczo[],2,0)</f>
        <v>610</v>
      </c>
    </row>
    <row r="22" spans="2:11" ht="15.75" thickBot="1">
      <c r="B22" s="191">
        <v>10</v>
      </c>
      <c r="C22" s="198" t="s">
        <v>126</v>
      </c>
      <c r="D22" s="312"/>
      <c r="E22" s="193">
        <v>65</v>
      </c>
      <c r="F22" s="193">
        <v>178</v>
      </c>
      <c r="G22" s="193">
        <v>348</v>
      </c>
      <c r="H22" s="193">
        <v>167</v>
      </c>
      <c r="I22" s="193">
        <v>19.2</v>
      </c>
      <c r="J22" s="245">
        <v>1</v>
      </c>
      <c r="K22" s="249">
        <f>VLOOKUP(C22,zbiorczo[],2,0)</f>
        <v>1000</v>
      </c>
    </row>
    <row r="60" spans="5:5">
      <c r="E60" s="241"/>
    </row>
  </sheetData>
  <mergeCells count="12">
    <mergeCell ref="F12:H12"/>
    <mergeCell ref="D13:D22"/>
    <mergeCell ref="B2:K4"/>
    <mergeCell ref="D6:J6"/>
    <mergeCell ref="B8:K8"/>
    <mergeCell ref="B10:B12"/>
    <mergeCell ref="C10:C12"/>
    <mergeCell ref="D10:D11"/>
    <mergeCell ref="E10:E11"/>
    <mergeCell ref="I10:I11"/>
    <mergeCell ref="J10:J11"/>
    <mergeCell ref="K10:K11"/>
  </mergeCells>
  <printOptions horizontalCentered="1"/>
  <pageMargins left="0.19685039370078741" right="0.19685039370078741" top="1.7322834645669292" bottom="0.39370078740157483" header="0.31496062992125984" footer="0.39370078740157483"/>
  <pageSetup paperSize="9" fitToWidth="0" fitToHeight="0" orientation="portrait" r:id="rId1"/>
  <headerFooter scaleWithDoc="0">
    <oddHeader>&amp;L&amp;G</oddHeader>
    <oddFooter xml:space="preserve">&amp;C&amp;K01+049Podane ceny mogą ulec zmianie. Prices are subject to change without notice.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E9F7-88BE-4988-9917-29E8BC947A0B}">
  <sheetPr>
    <tabColor rgb="FFFFE36D"/>
  </sheetPr>
  <dimension ref="B2:K20"/>
  <sheetViews>
    <sheetView showGridLines="0" view="pageBreakPreview" zoomScaleNormal="100" zoomScaleSheetLayoutView="100" workbookViewId="0">
      <selection activeCell="M25" sqref="M25"/>
    </sheetView>
  </sheetViews>
  <sheetFormatPr defaultColWidth="9.140625" defaultRowHeight="15"/>
  <cols>
    <col min="1" max="1" width="5.140625" style="2" customWidth="1"/>
    <col min="2" max="2" width="4" style="2" customWidth="1"/>
    <col min="3" max="3" width="11.140625" style="2" customWidth="1"/>
    <col min="4" max="4" width="5.42578125" style="2" customWidth="1"/>
    <col min="5" max="5" width="6.5703125" style="2" customWidth="1"/>
    <col min="6" max="6" width="9" style="2" customWidth="1"/>
    <col min="7" max="7" width="7.42578125" style="2" customWidth="1"/>
    <col min="8" max="8" width="9.28515625" style="2" customWidth="1"/>
    <col min="9" max="9" width="11" style="2" customWidth="1"/>
    <col min="10" max="10" width="11.140625" style="2" customWidth="1"/>
    <col min="11" max="11" width="6.5703125" style="11" bestFit="1" customWidth="1"/>
    <col min="12" max="16384" width="9.140625" style="2"/>
  </cols>
  <sheetData>
    <row r="2" spans="2:11" ht="15" customHeight="1">
      <c r="B2" s="295" t="str">
        <f>IF([2]Start!C32="PL","Akumulatory bezobsługowe, kwasowo-ołowiowe, wykonane w technologii AGM","Sealed, maintenance free lead-acid batteries made in the AGM technology")</f>
        <v>Akumulatory bezobsługowe, kwasowo-ołowiowe, wykonane w technologii AGM</v>
      </c>
      <c r="C2" s="295"/>
      <c r="D2" s="295"/>
      <c r="E2" s="295"/>
      <c r="F2" s="295"/>
      <c r="G2" s="295"/>
      <c r="H2" s="295"/>
      <c r="I2" s="295"/>
      <c r="J2" s="295"/>
      <c r="K2" s="295"/>
    </row>
    <row r="3" spans="2:11" ht="15" customHeight="1"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2:11" ht="15" customHeight="1">
      <c r="B4" s="295"/>
      <c r="C4" s="295"/>
      <c r="D4" s="295"/>
      <c r="E4" s="295"/>
      <c r="F4" s="295"/>
      <c r="G4" s="295"/>
      <c r="H4" s="295"/>
      <c r="I4" s="295"/>
      <c r="J4" s="295"/>
      <c r="K4" s="295"/>
    </row>
    <row r="5" spans="2:11" ht="5.25" customHeight="1">
      <c r="D5" s="87"/>
      <c r="E5" s="87"/>
      <c r="F5" s="87"/>
      <c r="G5" s="87"/>
      <c r="H5" s="87"/>
      <c r="I5" s="87"/>
      <c r="J5" s="87"/>
    </row>
    <row r="6" spans="2:11" ht="24" customHeight="1">
      <c r="D6" s="359"/>
      <c r="E6" s="359"/>
      <c r="F6" s="359"/>
      <c r="G6" s="359"/>
      <c r="H6" s="359"/>
      <c r="I6" s="359"/>
      <c r="J6" s="359"/>
    </row>
    <row r="8" spans="2:11" ht="18.75">
      <c r="B8" s="284" t="str">
        <f>IF([2]Start!$C$32="PL","Seria FGB o żywotności projektowanej 3-5 lat wg EUROBAT","BP series design life 5 years according to EUROBAT")</f>
        <v>Seria FGB o żywotności projektowanej 3-5 lat wg EUROBAT</v>
      </c>
      <c r="C8" s="284"/>
      <c r="D8" s="284"/>
      <c r="E8" s="284"/>
      <c r="F8" s="284"/>
      <c r="G8" s="284"/>
      <c r="H8" s="284"/>
      <c r="I8" s="284"/>
      <c r="J8" s="284"/>
      <c r="K8" s="284"/>
    </row>
    <row r="9" spans="2:11" ht="15.75" thickBot="1"/>
    <row r="10" spans="2:11" s="11" customFormat="1" ht="15.75" customHeight="1">
      <c r="B10" s="440" t="str">
        <f>IF([2]Start!$C$32="PL","L.p.","No")</f>
        <v>L.p.</v>
      </c>
      <c r="C10" s="443" t="str">
        <f>IF([2]Start!$C$32="PL","Typ","Model")</f>
        <v>Typ</v>
      </c>
      <c r="D10" s="445" t="s">
        <v>0</v>
      </c>
      <c r="E10" s="445" t="s">
        <v>28</v>
      </c>
      <c r="F10" s="266" t="s">
        <v>1</v>
      </c>
      <c r="G10" s="266" t="s">
        <v>2</v>
      </c>
      <c r="H10" s="266" t="s">
        <v>3</v>
      </c>
      <c r="I10" s="443" t="str">
        <f>IF([2]Start!$C$32="PL","Waga jednostkowa","weight")</f>
        <v>Waga jednostkowa</v>
      </c>
      <c r="J10" s="443" t="str">
        <f>IF([2]Start!$C$32="PL","Ilość w opakowaniu","package quantity")</f>
        <v>Ilość w opakowaniu</v>
      </c>
      <c r="K10" s="448" t="str">
        <f>IF([2]Start!$C$32="PL","Cena","Price")</f>
        <v>Cena</v>
      </c>
    </row>
    <row r="11" spans="2:11" s="11" customFormat="1">
      <c r="B11" s="441"/>
      <c r="C11" s="444"/>
      <c r="D11" s="446"/>
      <c r="E11" s="446"/>
      <c r="F11" s="267" t="str">
        <f>IF([2]Start!$C$32="PL","wysokość","height")</f>
        <v>wysokość</v>
      </c>
      <c r="G11" s="267" t="str">
        <f>IF([2]Start!$C$32="PL","długość","lenght")</f>
        <v>długość</v>
      </c>
      <c r="H11" s="267" t="str">
        <f>IF([2]Start!$C$32="PL","głębokość","width")</f>
        <v>głębokość</v>
      </c>
      <c r="I11" s="444"/>
      <c r="J11" s="447"/>
      <c r="K11" s="449"/>
    </row>
    <row r="12" spans="2:11" s="11" customFormat="1" ht="15.75" thickBot="1">
      <c r="B12" s="442"/>
      <c r="C12" s="437"/>
      <c r="D12" s="268" t="s">
        <v>4</v>
      </c>
      <c r="E12" s="268" t="s">
        <v>5</v>
      </c>
      <c r="F12" s="437" t="s">
        <v>6</v>
      </c>
      <c r="G12" s="437"/>
      <c r="H12" s="437"/>
      <c r="I12" s="268" t="s">
        <v>7</v>
      </c>
      <c r="J12" s="268" t="str">
        <f>IF([2]Start!C32="PL","[szt]","[pcs]")</f>
        <v>[szt]</v>
      </c>
      <c r="K12" s="269" t="str">
        <f>"["&amp;(RIGHT('[2]Warunki handlowe'!$C$15,3))&amp;"]"</f>
        <v>[PLN]</v>
      </c>
    </row>
    <row r="13" spans="2:11" ht="15.75" customHeight="1" thickBot="1">
      <c r="B13" s="25">
        <v>1</v>
      </c>
      <c r="C13" s="37" t="s">
        <v>1628</v>
      </c>
      <c r="D13" s="438">
        <v>12</v>
      </c>
      <c r="E13" s="26">
        <v>7</v>
      </c>
      <c r="F13" s="26">
        <v>99</v>
      </c>
      <c r="G13" s="26">
        <v>151</v>
      </c>
      <c r="H13" s="26">
        <v>65</v>
      </c>
      <c r="I13" s="26">
        <v>1.95</v>
      </c>
      <c r="J13" s="26">
        <v>5</v>
      </c>
      <c r="K13" s="270">
        <v>70.399999999999991</v>
      </c>
    </row>
    <row r="14" spans="2:11">
      <c r="B14" s="17">
        <v>2</v>
      </c>
      <c r="C14" s="38" t="s">
        <v>1629</v>
      </c>
      <c r="D14" s="439"/>
      <c r="E14" s="18">
        <v>18</v>
      </c>
      <c r="F14" s="18">
        <v>168</v>
      </c>
      <c r="G14" s="18">
        <v>182</v>
      </c>
      <c r="H14" s="18">
        <v>77</v>
      </c>
      <c r="I14" s="18">
        <v>4.9000000000000004</v>
      </c>
      <c r="J14" s="18">
        <v>2</v>
      </c>
      <c r="K14" s="270">
        <v>184</v>
      </c>
    </row>
    <row r="15" spans="2:11">
      <c r="K15" s="2"/>
    </row>
    <row r="16" spans="2:11" ht="15.75" customHeight="1">
      <c r="K16" s="2"/>
    </row>
    <row r="17" spans="11:11" ht="15.75" customHeight="1">
      <c r="K17" s="2"/>
    </row>
    <row r="18" spans="11:11" ht="15.75" customHeight="1">
      <c r="K18" s="2"/>
    </row>
    <row r="19" spans="11:11" ht="15.75" customHeight="1">
      <c r="K19" s="2"/>
    </row>
    <row r="20" spans="11:11" ht="15.75" customHeight="1">
      <c r="K20" s="2"/>
    </row>
  </sheetData>
  <mergeCells count="12">
    <mergeCell ref="F12:H12"/>
    <mergeCell ref="D13:D14"/>
    <mergeCell ref="B2:K4"/>
    <mergeCell ref="D6:J6"/>
    <mergeCell ref="B8:K8"/>
    <mergeCell ref="B10:B12"/>
    <mergeCell ref="C10:C12"/>
    <mergeCell ref="D10:D11"/>
    <mergeCell ref="E10:E11"/>
    <mergeCell ref="I10:I11"/>
    <mergeCell ref="J10:J11"/>
    <mergeCell ref="K10:K11"/>
  </mergeCells>
  <printOptions horizontalCentered="1"/>
  <pageMargins left="0.19685039370078741" right="0.19685039370078741" top="1.7322834645669292" bottom="0.39370078740157483" header="0.31496062992125984" footer="0.39370078740157483"/>
  <pageSetup paperSize="9" fitToWidth="0" fitToHeight="0" orientation="portrait" r:id="rId1"/>
  <headerFooter scaleWithDoc="0">
    <oddHeader>&amp;L&amp;G</oddHeader>
    <oddFooter xml:space="preserve">&amp;C&amp;K01+049Podane ceny mogą ulec zmianie. Prices are subject to change without notice.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Start</vt:lpstr>
      <vt:lpstr>Warunki handlowe</vt:lpstr>
      <vt:lpstr>Europower AGM</vt:lpstr>
      <vt:lpstr>Europower LiFePO4</vt:lpstr>
      <vt:lpstr>Acumax AGM</vt:lpstr>
      <vt:lpstr>Acumax GEL </vt:lpstr>
      <vt:lpstr>Technocell</vt:lpstr>
      <vt:lpstr>Alarmtec</vt:lpstr>
      <vt:lpstr>FGB</vt:lpstr>
      <vt:lpstr>Zbiorczo</vt:lpstr>
      <vt:lpstr>ean</vt:lpstr>
      <vt:lpstr>'Acumax AGM'!Obszar_wydruku</vt:lpstr>
      <vt:lpstr>'Acumax GEL '!Obszar_wydruku</vt:lpstr>
      <vt:lpstr>Alarmtec!Obszar_wydruku</vt:lpstr>
      <vt:lpstr>'Europower AGM'!Obszar_wydruku</vt:lpstr>
      <vt:lpstr>'Europower LiFePO4'!Obszar_wydruku</vt:lpstr>
      <vt:lpstr>FGB!Obszar_wydruku</vt:lpstr>
      <vt:lpstr>Start!Obszar_wydruku</vt:lpstr>
      <vt:lpstr>Technocell!Obszar_wydruku</vt:lpstr>
      <vt:lpstr>'Warunki handlowe'!Obszar_wydruku</vt:lpstr>
      <vt:lpstr>Zbiorczo!Tytuły_wydruku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Cennik EMU</dc:title>
  <dc:subject>Cennik</dc:subject>
  <dc:creator/>
  <cp:keywords>EMU, cennik, akumulatory, topowa jakość</cp:keywords>
  <dc:description>Akumulacja energii!!!</dc:description>
  <cp:lastModifiedBy/>
  <dcterms:created xsi:type="dcterms:W3CDTF">2006-09-22T13:37:51Z</dcterms:created>
  <dcterms:modified xsi:type="dcterms:W3CDTF">2023-01-09T08:50:13Z</dcterms:modified>
  <cp:category>cenniki</cp:category>
</cp:coreProperties>
</file>